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2\Desktop\BALANCE GENERAL 2024\"/>
    </mc:Choice>
  </mc:AlternateContent>
  <bookViews>
    <workbookView xWindow="0" yWindow="0" windowWidth="19200" windowHeight="11595"/>
  </bookViews>
  <sheets>
    <sheet name="f" sheetId="1" r:id="rId1"/>
    <sheet name="Hoja2" sheetId="3" state="hidden" r:id="rId2"/>
    <sheet name="Hoja3" sheetId="4" state="hidden" r:id="rId3"/>
    <sheet name="Hoja1" sheetId="2" state="hidden" r:id="rId4"/>
  </sheets>
  <definedNames>
    <definedName name="Print_Area" localSheetId="0">f!$B$1:$F$67</definedName>
    <definedName name="Print_Area" localSheetId="1">Hoja2!$A$1:$F$63</definedName>
  </definedNames>
  <calcPr calcId="152511"/>
</workbook>
</file>

<file path=xl/calcChain.xml><?xml version="1.0" encoding="utf-8"?>
<calcChain xmlns="http://schemas.openxmlformats.org/spreadsheetml/2006/main">
  <c r="F22" i="1" l="1"/>
  <c r="F32" i="1" l="1"/>
  <c r="H35" i="1" l="1"/>
  <c r="F59" i="1" l="1"/>
  <c r="F52" i="1" l="1"/>
  <c r="F53" i="4" l="1"/>
  <c r="F54" i="4" s="1"/>
  <c r="F47" i="4"/>
  <c r="F46" i="4"/>
  <c r="F40" i="4"/>
  <c r="F30" i="4"/>
  <c r="F31" i="4" s="1"/>
  <c r="F22" i="4"/>
  <c r="I50" i="4" l="1"/>
  <c r="F53" i="3"/>
  <c r="F54" i="3" s="1"/>
  <c r="F47" i="3"/>
  <c r="F46" i="3"/>
  <c r="F40" i="3"/>
  <c r="F30" i="3"/>
  <c r="F16" i="3"/>
  <c r="F22" i="3" s="1"/>
  <c r="F31" i="3" l="1"/>
  <c r="I50" i="3" s="1"/>
  <c r="F28" i="1" l="1"/>
  <c r="F46" i="1" l="1"/>
  <c r="F36" i="1" l="1"/>
  <c r="F53" i="1" l="1"/>
  <c r="F37" i="1"/>
  <c r="F60" i="1" l="1"/>
  <c r="I59" i="1" l="1"/>
  <c r="I53" i="1"/>
</calcChain>
</file>

<file path=xl/sharedStrings.xml><?xml version="1.0" encoding="utf-8"?>
<sst xmlns="http://schemas.openxmlformats.org/spreadsheetml/2006/main" count="145" uniqueCount="61">
  <si>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</si>
  <si>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</si>
  <si>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</si>
  <si>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</si>
  <si>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</si>
  <si>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</si>
  <si>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</si>
  <si>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</si>
  <si>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</si>
  <si>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</si>
  <si>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</si>
  <si>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</si>
  <si>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</si>
  <si>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</si>
  <si>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</si>
  <si>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</si>
  <si>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</si>
  <si>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</si>
  <si>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</si>
  <si>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</si>
  <si>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</si>
  <si>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</si>
  <si>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</si>
  <si>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</si>
  <si>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</si>
  <si>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</si>
  <si>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</si>
  <si>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</si>
  <si>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</si>
  <si>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</si>
  <si>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</si>
  <si>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</si>
  <si>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</si>
  <si>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</si>
  <si>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</si>
  <si>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</si>
  <si>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</si>
  <si>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</si>
  <si>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+</t>
  </si>
  <si>
    <t>-</t>
  </si>
  <si>
    <t>OTROS PASIVOS A PAGAR A LARGO PLAZO</t>
  </si>
  <si>
    <t>PRESTAMOS INTERNOS A PAGAR A LARGO PLAZO</t>
  </si>
  <si>
    <t>PRESTAMOS EXTERNOS A PAGAR A LARGO PLAZO</t>
  </si>
  <si>
    <t>AL 31 DE DICIEMBRE DE 2023</t>
  </si>
  <si>
    <t>Licda. Mercedes De la Cruz</t>
  </si>
  <si>
    <t>Encargada de Contabilidad</t>
  </si>
  <si>
    <t xml:space="preserve">  Lic. Maria M. Encarnacion</t>
  </si>
  <si>
    <t xml:space="preserve">      Encargada Interina Administrativa</t>
  </si>
  <si>
    <t xml:space="preserve">   GOBIERNO DE LA</t>
  </si>
  <si>
    <t xml:space="preserve">    REPÚBLICA DOMINICANA</t>
  </si>
  <si>
    <t>AL 31 DE ENERO DE 2024</t>
  </si>
  <si>
    <t xml:space="preserve">      Encargado Administrativo</t>
  </si>
  <si>
    <t xml:space="preserve">       Ing.Francisco Emiliano</t>
  </si>
  <si>
    <t>BIENES INMUEBLE(Anexo Rep.Gral.Activos)</t>
  </si>
  <si>
    <t>TERRENOS( terreno)(Anexo Reporte Tasacion)</t>
  </si>
  <si>
    <t>INVENTARIO DE CONSUMO ( .Anexo Reporte de Almacen)</t>
  </si>
  <si>
    <t>DISPONIBILIDADES (Anexo Estados Bancarios)</t>
  </si>
  <si>
    <t>INSTITUTO DOMINICANO DE METEOROLOGÍA</t>
  </si>
  <si>
    <t>AL 30  DE NOVIEMBRE 2024</t>
  </si>
  <si>
    <t>Licda. Elizabeth santana</t>
  </si>
  <si>
    <t>Encargada Interina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</si>
</sst>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_-* #,##0.00\ _P_t_s_-;\-* #,##0.00\ _P_t_s_-;_-* &quot;-&quot;??\ _P_t_s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sz val="12"/>
      <color rgb="FF060974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60974"/>
      <name val="Calibri"/>
      <family val="2"/>
      <scheme val="minor"/>
    </font>
    <font>
      <b/>
      <sz val="11"/>
      <color rgb="FFFF0000"/>
      <name val="Times New Roman"/>
      <family val="1"/>
    </font>
    <font>
      <b/>
      <i/>
      <sz val="11"/>
      <name val="Times New Roman"/>
      <family val="1"/>
    </font>
    <font>
      <b/>
      <u/>
      <sz val="1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8" fillId="2" borderId="1" applyNumberFormat="0" applyFont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3">
    <xf numFmtId="0" fontId="0" fillId="0" borderId="0" xfId="0"/>
    <xf numFmtId="0" fontId="7" fillId="3" borderId="0" xfId="2" applyFont="1" applyFill="1" applyAlignment="1">
      <alignment horizontal="center"/>
    </xf>
    <xf numFmtId="166" fontId="4" fillId="0" borderId="0" xfId="3" applyFont="1"/>
    <xf numFmtId="0" fontId="6" fillId="3" borderId="0" xfId="2" applyFont="1" applyFill="1"/>
    <xf numFmtId="0" fontId="10" fillId="0" borderId="0" xfId="0" applyFont="1"/>
    <xf numFmtId="0" fontId="11" fillId="3" borderId="0" xfId="2" applyFont="1" applyFill="1" applyBorder="1"/>
    <xf numFmtId="166" fontId="11" fillId="0" borderId="0" xfId="3" applyFont="1" applyFill="1" applyAlignment="1">
      <alignment horizontal="right" wrapText="1"/>
    </xf>
    <xf numFmtId="0" fontId="11" fillId="3" borderId="0" xfId="2" applyFont="1" applyFill="1"/>
    <xf numFmtId="0" fontId="11" fillId="3" borderId="0" xfId="2" applyFont="1" applyFill="1" applyAlignment="1">
      <alignment horizontal="center"/>
    </xf>
    <xf numFmtId="2" fontId="11" fillId="3" borderId="0" xfId="2" applyNumberFormat="1" applyFont="1" applyFill="1" applyAlignment="1"/>
    <xf numFmtId="166" fontId="11" fillId="0" borderId="0" xfId="3" applyFont="1" applyBorder="1" applyAlignment="1">
      <alignment horizontal="right" wrapText="1"/>
    </xf>
    <xf numFmtId="166" fontId="4" fillId="0" borderId="2" xfId="3" applyFont="1" applyBorder="1" applyAlignment="1">
      <alignment horizontal="right" wrapText="1"/>
    </xf>
    <xf numFmtId="166" fontId="6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4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6" fontId="11" fillId="3" borderId="3" xfId="3" applyFont="1" applyFill="1" applyBorder="1" applyAlignment="1">
      <alignment horizontal="right" wrapText="1"/>
    </xf>
    <xf numFmtId="166" fontId="6" fillId="3" borderId="3" xfId="3" applyFont="1" applyFill="1" applyBorder="1" applyAlignment="1">
      <alignment horizontal="right" wrapText="1"/>
    </xf>
    <xf numFmtId="166" fontId="6" fillId="3" borderId="4" xfId="3" applyFont="1" applyFill="1" applyBorder="1" applyAlignment="1">
      <alignment horizontal="right" wrapText="1"/>
    </xf>
    <xf numFmtId="166" fontId="6" fillId="3" borderId="0" xfId="3" applyFont="1" applyFill="1" applyBorder="1" applyAlignment="1">
      <alignment horizontal="right" wrapText="1"/>
    </xf>
    <xf numFmtId="0" fontId="6" fillId="3" borderId="0" xfId="2" applyFont="1" applyFill="1" applyAlignment="1">
      <alignment horizontal="right"/>
    </xf>
    <xf numFmtId="0" fontId="7" fillId="3" borderId="0" xfId="2" applyFont="1" applyFill="1"/>
    <xf numFmtId="4" fontId="11" fillId="3" borderId="0" xfId="3" applyNumberFormat="1" applyFont="1" applyFill="1" applyAlignment="1">
      <alignment horizontal="right" vertical="center" wrapText="1"/>
    </xf>
    <xf numFmtId="166" fontId="11" fillId="3" borderId="0" xfId="3" applyFont="1" applyFill="1" applyBorder="1" applyAlignment="1">
      <alignment horizontal="right" wrapText="1"/>
    </xf>
    <xf numFmtId="166" fontId="6" fillId="3" borderId="5" xfId="3" applyFont="1" applyFill="1" applyBorder="1" applyAlignment="1">
      <alignment horizontal="right" wrapText="1"/>
    </xf>
    <xf numFmtId="0" fontId="11" fillId="3" borderId="0" xfId="2" applyFont="1" applyFill="1" applyBorder="1" applyAlignment="1">
      <alignment horizontal="right"/>
    </xf>
    <xf numFmtId="0" fontId="12" fillId="3" borderId="0" xfId="2" applyFont="1" applyFill="1"/>
    <xf numFmtId="166" fontId="11" fillId="3" borderId="0" xfId="3" applyFont="1" applyFill="1" applyBorder="1" applyAlignment="1">
      <alignment horizontal="right"/>
    </xf>
    <xf numFmtId="166" fontId="11" fillId="3" borderId="0" xfId="3" applyFont="1" applyFill="1" applyAlignment="1">
      <alignment horizontal="right"/>
    </xf>
    <xf numFmtId="164" fontId="11" fillId="3" borderId="0" xfId="1" applyFont="1" applyFill="1" applyBorder="1" applyAlignment="1">
      <alignment horizontal="right" wrapText="1"/>
    </xf>
    <xf numFmtId="164" fontId="11" fillId="3" borderId="0" xfId="1" applyFont="1" applyFill="1" applyBorder="1" applyAlignment="1">
      <alignment horizontal="right"/>
    </xf>
    <xf numFmtId="43" fontId="13" fillId="4" borderId="0" xfId="7" applyFont="1" applyFill="1" applyBorder="1" applyAlignment="1">
      <alignment horizontal="right"/>
    </xf>
    <xf numFmtId="0" fontId="4" fillId="0" borderId="0" xfId="2" applyFont="1"/>
    <xf numFmtId="0" fontId="11" fillId="0" borderId="0" xfId="2" applyFont="1" applyAlignment="1">
      <alignment horizontal="center"/>
    </xf>
    <xf numFmtId="0" fontId="6" fillId="0" borderId="0" xfId="2" applyFont="1" applyAlignment="1"/>
    <xf numFmtId="0" fontId="0" fillId="0" borderId="0" xfId="0" applyAlignment="1">
      <alignment horizontal="right"/>
    </xf>
    <xf numFmtId="0" fontId="15" fillId="3" borderId="0" xfId="2" applyFont="1" applyFill="1"/>
    <xf numFmtId="164" fontId="10" fillId="4" borderId="0" xfId="1" applyFont="1" applyFill="1"/>
    <xf numFmtId="165" fontId="10" fillId="4" borderId="0" xfId="0" applyNumberFormat="1" applyFont="1" applyFill="1"/>
    <xf numFmtId="166" fontId="11" fillId="4" borderId="0" xfId="3" applyFont="1" applyFill="1" applyAlignment="1">
      <alignment horizontal="right" wrapText="1"/>
    </xf>
    <xf numFmtId="43" fontId="0" fillId="0" borderId="0" xfId="0" applyNumberFormat="1"/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Font="1"/>
    <xf numFmtId="0" fontId="16" fillId="3" borderId="0" xfId="2" applyFont="1" applyFill="1" applyBorder="1"/>
    <xf numFmtId="166" fontId="16" fillId="0" borderId="0" xfId="3" applyFont="1" applyFill="1" applyAlignment="1">
      <alignment horizontal="right" wrapText="1"/>
    </xf>
    <xf numFmtId="0" fontId="0" fillId="0" borderId="0" xfId="0" applyFont="1" applyAlignment="1">
      <alignment horizontal="right"/>
    </xf>
    <xf numFmtId="0" fontId="16" fillId="3" borderId="0" xfId="2" applyFont="1" applyFill="1"/>
    <xf numFmtId="0" fontId="20" fillId="3" borderId="0" xfId="2" applyFont="1" applyFill="1" applyAlignment="1">
      <alignment horizontal="center"/>
    </xf>
    <xf numFmtId="0" fontId="16" fillId="3" borderId="0" xfId="2" applyFont="1" applyFill="1" applyAlignment="1">
      <alignment horizontal="center"/>
    </xf>
    <xf numFmtId="166" fontId="16" fillId="4" borderId="0" xfId="3" applyFont="1" applyFill="1" applyAlignment="1">
      <alignment horizontal="right" wrapText="1"/>
    </xf>
    <xf numFmtId="2" fontId="16" fillId="3" borderId="0" xfId="2" applyNumberFormat="1" applyFont="1" applyFill="1" applyAlignment="1"/>
    <xf numFmtId="166" fontId="16" fillId="0" borderId="0" xfId="3" applyFont="1" applyBorder="1" applyAlignment="1">
      <alignment horizontal="right" wrapText="1"/>
    </xf>
    <xf numFmtId="166" fontId="21" fillId="0" borderId="2" xfId="3" applyFont="1" applyBorder="1" applyAlignment="1">
      <alignment horizontal="right" wrapText="1"/>
    </xf>
    <xf numFmtId="166" fontId="15" fillId="3" borderId="0" xfId="3" applyFont="1" applyFill="1" applyAlignment="1">
      <alignment horizontal="right" wrapText="1"/>
    </xf>
    <xf numFmtId="0" fontId="16" fillId="3" borderId="0" xfId="2" applyFont="1" applyFill="1" applyAlignment="1">
      <alignment horizontal="right"/>
    </xf>
    <xf numFmtId="164" fontId="0" fillId="4" borderId="0" xfId="1" applyFont="1" applyFill="1"/>
    <xf numFmtId="165" fontId="0" fillId="4" borderId="0" xfId="0" applyNumberFormat="1" applyFont="1" applyFill="1"/>
    <xf numFmtId="164" fontId="16" fillId="3" borderId="0" xfId="1" applyFont="1" applyFill="1" applyAlignment="1">
      <alignment horizontal="right" wrapText="1"/>
    </xf>
    <xf numFmtId="4" fontId="16" fillId="3" borderId="0" xfId="3" applyNumberFormat="1" applyFont="1" applyFill="1" applyBorder="1" applyAlignment="1">
      <alignment horizontal="right" wrapText="1"/>
    </xf>
    <xf numFmtId="166" fontId="16" fillId="3" borderId="3" xfId="3" applyFont="1" applyFill="1" applyBorder="1" applyAlignment="1">
      <alignment horizontal="right" wrapText="1"/>
    </xf>
    <xf numFmtId="166" fontId="15" fillId="3" borderId="3" xfId="3" applyFont="1" applyFill="1" applyBorder="1" applyAlignment="1">
      <alignment horizontal="right" wrapText="1"/>
    </xf>
    <xf numFmtId="166" fontId="15" fillId="3" borderId="4" xfId="3" applyFont="1" applyFill="1" applyBorder="1" applyAlignment="1">
      <alignment horizontal="right" wrapText="1"/>
    </xf>
    <xf numFmtId="166" fontId="15" fillId="3" borderId="0" xfId="3" applyFont="1" applyFill="1" applyBorder="1" applyAlignment="1">
      <alignment horizontal="right" wrapText="1"/>
    </xf>
    <xf numFmtId="0" fontId="15" fillId="3" borderId="0" xfId="2" applyFont="1" applyFill="1" applyAlignment="1">
      <alignment horizontal="right"/>
    </xf>
    <xf numFmtId="0" fontId="20" fillId="3" borderId="0" xfId="2" applyFont="1" applyFill="1"/>
    <xf numFmtId="4" fontId="16" fillId="3" borderId="0" xfId="3" applyNumberFormat="1" applyFont="1" applyFill="1" applyAlignment="1">
      <alignment horizontal="right" vertical="center" wrapText="1"/>
    </xf>
    <xf numFmtId="166" fontId="16" fillId="3" borderId="0" xfId="3" applyFont="1" applyFill="1" applyBorder="1" applyAlignment="1">
      <alignment horizontal="right" wrapText="1"/>
    </xf>
    <xf numFmtId="166" fontId="15" fillId="3" borderId="5" xfId="3" applyFont="1" applyFill="1" applyBorder="1" applyAlignment="1">
      <alignment horizontal="right" wrapText="1"/>
    </xf>
    <xf numFmtId="0" fontId="16" fillId="3" borderId="0" xfId="2" applyFont="1" applyFill="1" applyBorder="1" applyAlignment="1">
      <alignment horizontal="right"/>
    </xf>
    <xf numFmtId="0" fontId="19" fillId="3" borderId="0" xfId="2" applyFont="1" applyFill="1"/>
    <xf numFmtId="166" fontId="16" fillId="3" borderId="0" xfId="3" applyFont="1" applyFill="1" applyBorder="1" applyAlignment="1">
      <alignment horizontal="right"/>
    </xf>
    <xf numFmtId="166" fontId="16" fillId="3" borderId="0" xfId="3" applyFont="1" applyFill="1" applyAlignment="1">
      <alignment horizontal="right"/>
    </xf>
    <xf numFmtId="164" fontId="16" fillId="3" borderId="0" xfId="1" applyFont="1" applyFill="1" applyBorder="1" applyAlignment="1">
      <alignment horizontal="right" wrapText="1"/>
    </xf>
    <xf numFmtId="164" fontId="16" fillId="3" borderId="0" xfId="1" applyFont="1" applyFill="1" applyBorder="1" applyAlignment="1">
      <alignment horizontal="right"/>
    </xf>
    <xf numFmtId="43" fontId="22" fillId="4" borderId="0" xfId="7" applyFont="1" applyFill="1" applyBorder="1" applyAlignment="1">
      <alignment horizontal="right"/>
    </xf>
    <xf numFmtId="0" fontId="21" fillId="0" borderId="0" xfId="2" applyFont="1"/>
    <xf numFmtId="166" fontId="21" fillId="0" borderId="0" xfId="3" applyFont="1"/>
    <xf numFmtId="0" fontId="15" fillId="0" borderId="0" xfId="2" applyFont="1" applyAlignment="1"/>
    <xf numFmtId="166" fontId="16" fillId="4" borderId="3" xfId="3" applyFont="1" applyFill="1" applyBorder="1" applyAlignment="1">
      <alignment horizontal="right" wrapText="1"/>
    </xf>
    <xf numFmtId="164" fontId="0" fillId="0" borderId="0" xfId="1" applyFont="1"/>
    <xf numFmtId="164" fontId="23" fillId="0" borderId="0" xfId="1" applyFont="1"/>
    <xf numFmtId="43" fontId="23" fillId="0" borderId="0" xfId="0" applyNumberFormat="1" applyFont="1"/>
    <xf numFmtId="166" fontId="16" fillId="4" borderId="0" xfId="3" applyFont="1" applyFill="1" applyBorder="1" applyAlignment="1">
      <alignment horizontal="right" wrapText="1"/>
    </xf>
    <xf numFmtId="0" fontId="15" fillId="3" borderId="0" xfId="2" applyFont="1" applyFill="1" applyAlignment="1">
      <alignment horizontal="center"/>
    </xf>
    <xf numFmtId="0" fontId="15" fillId="0" borderId="0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2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3" borderId="0" xfId="2" applyFont="1" applyFill="1" applyAlignment="1">
      <alignment horizontal="center"/>
    </xf>
    <xf numFmtId="0" fontId="15" fillId="3" borderId="0" xfId="2" applyFont="1" applyFill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2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3" borderId="0" xfId="2" applyFont="1" applyFill="1" applyAlignment="1">
      <alignment horizontal="center"/>
    </xf>
    <xf numFmtId="0" fontId="9" fillId="3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0" xfId="2" applyFont="1" applyAlignment="1">
      <alignment horizontal="center" vertical="center"/>
    </xf>
  </cellXfs>
  <cellStyles count="9">
    <cellStyle name="Millares" xfId="1" builtinId="3"/>
    <cellStyle name="Millares 2" xfId="3"/>
    <cellStyle name="Millares 3" xfId="4"/>
    <cellStyle name="Millares 3 2" xfId="8"/>
    <cellStyle name="Millares 4" xfId="7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5</xdr:row>
      <xdr:rowOff>57150</xdr:rowOff>
    </xdr:from>
    <xdr:to>
      <xdr:col>4</xdr:col>
      <xdr:colOff>1000125</xdr:colOff>
      <xdr:row>5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685800</xdr:colOff>
      <xdr:row>2</xdr:row>
      <xdr:rowOff>276227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682625</xdr:colOff>
      <xdr:row>6</xdr:row>
      <xdr:rowOff>57150</xdr:rowOff>
    </xdr:from>
    <xdr:to>
      <xdr:col>4</xdr:col>
      <xdr:colOff>581025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260667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962025</xdr:colOff>
      <xdr:row>0</xdr:row>
      <xdr:rowOff>76199</xdr:rowOff>
    </xdr:from>
    <xdr:to>
      <xdr:col>4</xdr:col>
      <xdr:colOff>104775</xdr:colOff>
      <xdr:row>3</xdr:row>
      <xdr:rowOff>161926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76199"/>
          <a:ext cx="676275" cy="6572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6</xdr:row>
      <xdr:rowOff>57150</xdr:rowOff>
    </xdr:from>
    <xdr:to>
      <xdr:col>4</xdr:col>
      <xdr:colOff>1000125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123824</xdr:rowOff>
    </xdr:from>
    <xdr:to>
      <xdr:col>4</xdr:col>
      <xdr:colOff>685800</xdr:colOff>
      <xdr:row>4</xdr:row>
      <xdr:rowOff>19051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11" zoomScaleNormal="100" workbookViewId="0">
      <selection activeCell="I34" sqref="I34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37.5703125" customWidth="1"/>
    <col min="7" max="7" width="15.28515625" customWidth="1"/>
    <col min="8" max="8" width="15.42578125" customWidth="1"/>
    <col min="9" max="9" width="20.5703125" customWidth="1"/>
  </cols>
  <sheetData>
    <row r="1" spans="1:6" x14ac:dyDescent="0.25">
      <c r="A1" s="43"/>
      <c r="B1" s="87"/>
      <c r="C1" s="87"/>
      <c r="D1" s="87"/>
      <c r="E1" s="87"/>
      <c r="F1" s="87"/>
    </row>
    <row r="2" spans="1:6" x14ac:dyDescent="0.25">
      <c r="A2" s="43"/>
      <c r="B2" s="87"/>
      <c r="C2" s="87"/>
      <c r="D2" s="87"/>
      <c r="E2" s="87"/>
      <c r="F2" s="87"/>
    </row>
    <row r="3" spans="1:6" ht="23.25" customHeight="1" x14ac:dyDescent="0.25">
      <c r="A3" s="43"/>
      <c r="B3" s="87"/>
      <c r="C3" s="87"/>
      <c r="D3" s="87"/>
      <c r="E3" s="87"/>
      <c r="F3" s="87"/>
    </row>
    <row r="4" spans="1:6" ht="13.5" customHeight="1" x14ac:dyDescent="0.25">
      <c r="A4" s="89" t="s">
        <v>48</v>
      </c>
      <c r="B4" s="89"/>
      <c r="C4" s="89"/>
      <c r="D4" s="89"/>
      <c r="E4" s="89"/>
      <c r="F4" s="89"/>
    </row>
    <row r="5" spans="1:6" x14ac:dyDescent="0.25">
      <c r="A5" s="90" t="s">
        <v>49</v>
      </c>
      <c r="B5" s="90"/>
      <c r="C5" s="90"/>
      <c r="D5" s="90"/>
      <c r="E5" s="90"/>
      <c r="F5" s="90"/>
    </row>
    <row r="6" spans="1:6" x14ac:dyDescent="0.25">
      <c r="A6" s="43"/>
      <c r="B6" s="87"/>
      <c r="C6" s="87"/>
      <c r="D6" s="87"/>
      <c r="E6" s="87"/>
      <c r="F6" s="87"/>
    </row>
    <row r="7" spans="1:6" ht="15" customHeight="1" x14ac:dyDescent="0.25">
      <c r="A7" s="91" t="s">
        <v>57</v>
      </c>
      <c r="B7" s="91"/>
      <c r="C7" s="91"/>
      <c r="D7" s="91"/>
      <c r="E7" s="91"/>
      <c r="F7" s="91"/>
    </row>
    <row r="8" spans="1:6" ht="7.5" customHeight="1" x14ac:dyDescent="0.25">
      <c r="A8" s="43"/>
      <c r="B8" s="43"/>
      <c r="C8" s="43"/>
      <c r="D8" s="43"/>
      <c r="E8" s="43"/>
      <c r="F8" s="43"/>
    </row>
    <row r="9" spans="1:6" x14ac:dyDescent="0.25">
      <c r="A9" s="92" t="s">
        <v>3</v>
      </c>
      <c r="B9" s="92"/>
      <c r="C9" s="92"/>
      <c r="D9" s="92"/>
      <c r="E9" s="92"/>
      <c r="F9" s="92"/>
    </row>
    <row r="10" spans="1:6" x14ac:dyDescent="0.25">
      <c r="A10" s="93" t="s">
        <v>58</v>
      </c>
      <c r="B10" s="93"/>
      <c r="C10" s="93"/>
      <c r="D10" s="93"/>
      <c r="E10" s="93"/>
      <c r="F10" s="93"/>
    </row>
    <row r="11" spans="1:6" x14ac:dyDescent="0.25">
      <c r="A11" s="93" t="s">
        <v>4</v>
      </c>
      <c r="B11" s="93"/>
      <c r="C11" s="93"/>
      <c r="D11" s="93"/>
      <c r="E11" s="93"/>
      <c r="F11" s="93"/>
    </row>
    <row r="12" spans="1:6" ht="8.25" customHeight="1" x14ac:dyDescent="0.25">
      <c r="A12" s="43"/>
      <c r="B12" s="93"/>
      <c r="C12" s="93"/>
      <c r="D12" s="93"/>
      <c r="E12" s="93"/>
      <c r="F12" s="93"/>
    </row>
    <row r="13" spans="1:6" ht="8.25" customHeight="1" x14ac:dyDescent="0.25">
      <c r="A13" s="43"/>
      <c r="B13" s="84"/>
      <c r="C13" s="84"/>
      <c r="D13" s="84"/>
      <c r="E13" s="84"/>
      <c r="F13" s="84"/>
    </row>
    <row r="14" spans="1:6" ht="8.25" customHeight="1" x14ac:dyDescent="0.25">
      <c r="A14" s="43"/>
      <c r="B14" s="84"/>
      <c r="C14" s="84"/>
      <c r="D14" s="84"/>
      <c r="E14" s="84"/>
      <c r="F14" s="84"/>
    </row>
    <row r="15" spans="1:6" ht="8.25" customHeight="1" x14ac:dyDescent="0.25">
      <c r="A15" s="43"/>
      <c r="B15" s="84"/>
      <c r="C15" s="84"/>
      <c r="D15" s="84"/>
      <c r="E15" s="84"/>
      <c r="F15" s="84"/>
    </row>
    <row r="16" spans="1:6" ht="8.25" customHeight="1" x14ac:dyDescent="0.25">
      <c r="A16" s="43"/>
      <c r="B16" s="84"/>
      <c r="C16" s="84"/>
      <c r="D16" s="84"/>
      <c r="E16" s="84"/>
      <c r="F16" s="84"/>
    </row>
    <row r="17" spans="1:6" ht="8.25" customHeight="1" x14ac:dyDescent="0.25">
      <c r="A17" s="43"/>
      <c r="B17" s="84"/>
      <c r="C17" s="84"/>
      <c r="D17" s="84"/>
      <c r="E17" s="84"/>
      <c r="F17" s="84"/>
    </row>
    <row r="18" spans="1:6" ht="8.25" customHeight="1" x14ac:dyDescent="0.25">
      <c r="A18" s="43"/>
      <c r="B18" s="84"/>
      <c r="C18" s="84"/>
      <c r="D18" s="84"/>
      <c r="E18" s="84"/>
      <c r="F18" s="84"/>
    </row>
    <row r="19" spans="1:6" ht="8.25" customHeight="1" x14ac:dyDescent="0.25">
      <c r="A19" s="43"/>
      <c r="B19" s="84"/>
      <c r="C19" s="84"/>
      <c r="D19" s="84"/>
      <c r="E19" s="84"/>
      <c r="F19" s="84"/>
    </row>
    <row r="20" spans="1:6" ht="19.5" customHeight="1" x14ac:dyDescent="0.25">
      <c r="A20" s="43"/>
      <c r="B20" s="36" t="s">
        <v>5</v>
      </c>
      <c r="C20" s="36"/>
      <c r="D20" s="43"/>
      <c r="E20" s="43"/>
      <c r="F20" s="44"/>
    </row>
    <row r="21" spans="1:6" ht="18" customHeight="1" x14ac:dyDescent="0.25">
      <c r="A21" s="43"/>
      <c r="B21" s="36" t="s">
        <v>6</v>
      </c>
      <c r="C21" s="36"/>
      <c r="D21" s="36"/>
      <c r="E21" s="36"/>
      <c r="F21" s="45"/>
    </row>
    <row r="22" spans="1:6" x14ac:dyDescent="0.25">
      <c r="A22" s="46"/>
      <c r="B22" s="47" t="s">
        <v>56</v>
      </c>
      <c r="C22" s="48"/>
      <c r="D22" s="49"/>
      <c r="E22" s="49"/>
      <c r="F22" s="50">
        <f>254874.6+93066.28+532807.27+12582392.36</f>
        <v>13463140.51</v>
      </c>
    </row>
    <row r="23" spans="1:6" x14ac:dyDescent="0.25">
      <c r="A23" s="43"/>
      <c r="B23" s="47" t="s">
        <v>8</v>
      </c>
      <c r="C23" s="47"/>
      <c r="D23" s="47"/>
      <c r="E23" s="47"/>
      <c r="F23" s="45">
        <v>0</v>
      </c>
    </row>
    <row r="24" spans="1:6" x14ac:dyDescent="0.25">
      <c r="A24" s="43"/>
      <c r="B24" s="47" t="s">
        <v>9</v>
      </c>
      <c r="C24" s="47"/>
      <c r="D24" s="47"/>
      <c r="E24" s="47"/>
      <c r="F24" s="45">
        <v>0</v>
      </c>
    </row>
    <row r="25" spans="1:6" x14ac:dyDescent="0.25">
      <c r="A25" s="43"/>
      <c r="B25" s="51" t="s">
        <v>55</v>
      </c>
      <c r="C25" s="47"/>
      <c r="D25" s="47"/>
      <c r="E25" s="47"/>
      <c r="F25" s="50">
        <v>3166773.41</v>
      </c>
    </row>
    <row r="26" spans="1:6" x14ac:dyDescent="0.25">
      <c r="A26" s="43"/>
      <c r="B26" s="47" t="s">
        <v>11</v>
      </c>
      <c r="C26" s="47"/>
      <c r="D26" s="47"/>
      <c r="E26" s="47"/>
      <c r="F26" s="52" t="s">
        <v>39</v>
      </c>
    </row>
    <row r="27" spans="1:6" ht="13.5" customHeight="1" x14ac:dyDescent="0.25">
      <c r="A27" s="43"/>
      <c r="B27" s="47"/>
      <c r="C27" s="47"/>
      <c r="D27" s="47"/>
      <c r="E27" s="47"/>
      <c r="F27" s="53"/>
    </row>
    <row r="28" spans="1:6" x14ac:dyDescent="0.25">
      <c r="A28" s="43"/>
      <c r="B28" s="36" t="s">
        <v>12</v>
      </c>
      <c r="C28" s="36"/>
      <c r="D28" s="36"/>
      <c r="E28" s="36"/>
      <c r="F28" s="54">
        <f>+F22+F25</f>
        <v>16629913.92</v>
      </c>
    </row>
    <row r="29" spans="1:6" ht="8.25" customHeight="1" x14ac:dyDescent="0.25">
      <c r="A29" s="43"/>
      <c r="B29" s="36"/>
      <c r="C29" s="36"/>
      <c r="D29" s="36"/>
      <c r="E29" s="36"/>
      <c r="F29" s="55"/>
    </row>
    <row r="30" spans="1:6" x14ac:dyDescent="0.25">
      <c r="A30" s="43"/>
      <c r="B30" s="36" t="s">
        <v>13</v>
      </c>
      <c r="C30" s="36"/>
      <c r="D30" s="36"/>
      <c r="E30" s="36"/>
      <c r="F30" s="55"/>
    </row>
    <row r="31" spans="1:6" x14ac:dyDescent="0.25">
      <c r="A31" s="43"/>
      <c r="B31" s="47" t="s">
        <v>14</v>
      </c>
      <c r="C31" s="47"/>
      <c r="D31" s="47"/>
      <c r="E31" s="47"/>
      <c r="F31" s="56">
        <v>30034709.559999999</v>
      </c>
    </row>
    <row r="32" spans="1:6" x14ac:dyDescent="0.25">
      <c r="A32" s="43"/>
      <c r="B32" s="47" t="s">
        <v>15</v>
      </c>
      <c r="C32" s="47"/>
      <c r="D32" s="47"/>
      <c r="E32" s="47"/>
      <c r="F32" s="57">
        <f>4131248.24+279135.29+25673.43+65472.57</f>
        <v>4501529.53</v>
      </c>
    </row>
    <row r="33" spans="1:9" x14ac:dyDescent="0.25">
      <c r="A33" s="43"/>
      <c r="B33" s="47" t="s">
        <v>53</v>
      </c>
      <c r="C33" s="47"/>
      <c r="D33" s="47"/>
      <c r="E33" s="47"/>
      <c r="F33" s="58">
        <v>41933420</v>
      </c>
      <c r="H33" s="81">
        <v>1819500</v>
      </c>
    </row>
    <row r="34" spans="1:9" x14ac:dyDescent="0.25">
      <c r="A34" s="43"/>
      <c r="B34" s="47" t="s">
        <v>54</v>
      </c>
      <c r="C34" s="47"/>
      <c r="D34" s="47"/>
      <c r="E34" s="47"/>
      <c r="F34" s="59">
        <v>24078500</v>
      </c>
      <c r="H34" s="81">
        <v>40113920</v>
      </c>
    </row>
    <row r="35" spans="1:9" ht="15.75" thickBot="1" x14ac:dyDescent="0.3">
      <c r="A35" s="43"/>
      <c r="B35" s="47" t="s">
        <v>18</v>
      </c>
      <c r="C35" s="47"/>
      <c r="D35" s="47"/>
      <c r="E35" s="47"/>
      <c r="F35" s="60">
        <v>0</v>
      </c>
      <c r="H35" s="82">
        <f>H33+H34</f>
        <v>41933420</v>
      </c>
    </row>
    <row r="36" spans="1:9" ht="19.5" customHeight="1" thickBot="1" x14ac:dyDescent="0.3">
      <c r="A36" s="43"/>
      <c r="B36" s="36" t="s">
        <v>19</v>
      </c>
      <c r="C36" s="36"/>
      <c r="D36" s="36"/>
      <c r="E36" s="36"/>
      <c r="F36" s="61">
        <f>SUM(F31:F35)</f>
        <v>100548159.09</v>
      </c>
    </row>
    <row r="37" spans="1:9" ht="18" customHeight="1" thickBot="1" x14ac:dyDescent="0.3">
      <c r="A37" s="43"/>
      <c r="B37" s="36" t="s">
        <v>20</v>
      </c>
      <c r="C37" s="36"/>
      <c r="D37" s="36"/>
      <c r="E37" s="36"/>
      <c r="F37" s="62">
        <f>+F36+F28</f>
        <v>117178073.01000001</v>
      </c>
    </row>
    <row r="38" spans="1:9" ht="10.5" customHeight="1" thickTop="1" x14ac:dyDescent="0.25">
      <c r="A38" s="43"/>
      <c r="B38" s="36"/>
      <c r="C38" s="36"/>
      <c r="D38" s="36"/>
      <c r="E38" s="36"/>
      <c r="F38" s="63"/>
    </row>
    <row r="39" spans="1:9" x14ac:dyDescent="0.25">
      <c r="A39" s="43"/>
      <c r="B39" s="36" t="s">
        <v>21</v>
      </c>
      <c r="C39" s="36"/>
      <c r="D39" s="36"/>
      <c r="E39" s="36"/>
      <c r="F39" s="64"/>
    </row>
    <row r="40" spans="1:9" x14ac:dyDescent="0.25">
      <c r="A40" s="43"/>
      <c r="B40" s="36" t="s">
        <v>22</v>
      </c>
      <c r="C40" s="65"/>
      <c r="D40" s="65"/>
      <c r="E40" s="65"/>
      <c r="F40" s="36"/>
    </row>
    <row r="41" spans="1:9" x14ac:dyDescent="0.25">
      <c r="A41" s="43"/>
      <c r="B41" s="47" t="s">
        <v>23</v>
      </c>
      <c r="C41" s="47"/>
      <c r="D41" s="47"/>
      <c r="E41" s="55"/>
      <c r="F41" s="66"/>
    </row>
    <row r="42" spans="1:9" x14ac:dyDescent="0.25">
      <c r="A42" s="43"/>
      <c r="B42" s="47" t="s">
        <v>24</v>
      </c>
      <c r="C42" s="47"/>
      <c r="D42" s="47"/>
      <c r="E42" s="47"/>
      <c r="F42" s="83">
        <v>3346958.94</v>
      </c>
    </row>
    <row r="43" spans="1:9" x14ac:dyDescent="0.25">
      <c r="A43" s="43"/>
      <c r="B43" s="47" t="s">
        <v>25</v>
      </c>
      <c r="C43" s="47"/>
      <c r="D43" s="47"/>
      <c r="E43" s="47"/>
      <c r="F43" s="67"/>
    </row>
    <row r="44" spans="1:9" x14ac:dyDescent="0.25">
      <c r="A44" s="43"/>
      <c r="B44" s="47" t="s">
        <v>26</v>
      </c>
      <c r="C44" s="47"/>
      <c r="D44" s="47"/>
      <c r="E44" s="47"/>
      <c r="F44" s="67"/>
    </row>
    <row r="45" spans="1:9" ht="15.75" thickBot="1" x14ac:dyDescent="0.3">
      <c r="A45" s="43"/>
      <c r="B45" s="47" t="s">
        <v>27</v>
      </c>
      <c r="C45" s="47"/>
      <c r="D45" s="47"/>
      <c r="E45" s="47"/>
      <c r="F45" s="67">
        <v>0</v>
      </c>
    </row>
    <row r="46" spans="1:9" ht="18.75" customHeight="1" thickBot="1" x14ac:dyDescent="0.3">
      <c r="A46" s="43"/>
      <c r="B46" s="36" t="s">
        <v>28</v>
      </c>
      <c r="C46" s="36"/>
      <c r="D46" s="36"/>
      <c r="E46" s="36"/>
      <c r="F46" s="68">
        <f>SUM(F41:F45)</f>
        <v>3346958.94</v>
      </c>
      <c r="I46" s="40"/>
    </row>
    <row r="47" spans="1:9" ht="12" customHeight="1" x14ac:dyDescent="0.25">
      <c r="A47" s="43"/>
      <c r="B47" s="44"/>
      <c r="C47" s="44"/>
      <c r="D47" s="44"/>
      <c r="E47" s="44"/>
      <c r="F47" s="69"/>
      <c r="I47" s="80"/>
    </row>
    <row r="48" spans="1:9" x14ac:dyDescent="0.25">
      <c r="A48" s="43"/>
      <c r="B48" s="70" t="s">
        <v>29</v>
      </c>
      <c r="C48" s="65"/>
      <c r="D48" s="65"/>
      <c r="E48" s="65"/>
      <c r="F48" s="71"/>
    </row>
    <row r="49" spans="1:9" x14ac:dyDescent="0.25">
      <c r="A49" s="43"/>
      <c r="B49" s="47" t="s">
        <v>41</v>
      </c>
      <c r="C49" s="47"/>
      <c r="D49" s="47"/>
      <c r="E49" s="47"/>
      <c r="F49" s="71"/>
    </row>
    <row r="50" spans="1:9" x14ac:dyDescent="0.25">
      <c r="A50" s="43"/>
      <c r="B50" s="47" t="s">
        <v>42</v>
      </c>
      <c r="C50" s="47"/>
      <c r="D50" s="47"/>
      <c r="E50" s="47"/>
      <c r="F50" s="43"/>
      <c r="I50" s="40"/>
    </row>
    <row r="51" spans="1:9" ht="15.75" thickBot="1" x14ac:dyDescent="0.3">
      <c r="A51" s="43"/>
      <c r="B51" s="47" t="s">
        <v>40</v>
      </c>
      <c r="C51" s="47"/>
      <c r="D51" s="47"/>
      <c r="E51" s="47"/>
      <c r="F51" s="79">
        <v>3699345.36</v>
      </c>
      <c r="I51" s="40"/>
    </row>
    <row r="52" spans="1:9" ht="15.75" customHeight="1" thickBot="1" x14ac:dyDescent="0.3">
      <c r="A52" s="43"/>
      <c r="B52" s="36" t="s">
        <v>30</v>
      </c>
      <c r="C52" s="36"/>
      <c r="D52" s="36"/>
      <c r="E52" s="36"/>
      <c r="F52" s="61">
        <f>+F51</f>
        <v>3699345.36</v>
      </c>
    </row>
    <row r="53" spans="1:9" ht="19.5" customHeight="1" thickBot="1" x14ac:dyDescent="0.3">
      <c r="A53" s="43"/>
      <c r="B53" s="36" t="s">
        <v>31</v>
      </c>
      <c r="C53" s="36"/>
      <c r="D53" s="36"/>
      <c r="E53" s="36"/>
      <c r="F53" s="61">
        <f>+F52+F46</f>
        <v>7046304.2999999998</v>
      </c>
      <c r="I53" s="40">
        <f>+F37-F60</f>
        <v>0</v>
      </c>
    </row>
    <row r="54" spans="1:9" ht="11.25" customHeight="1" x14ac:dyDescent="0.25">
      <c r="A54" s="43"/>
      <c r="B54" s="36"/>
      <c r="C54" s="36"/>
      <c r="D54" s="36"/>
      <c r="E54" s="36"/>
      <c r="F54" s="63"/>
    </row>
    <row r="55" spans="1:9" x14ac:dyDescent="0.25">
      <c r="A55" s="43"/>
      <c r="B55" s="36" t="s">
        <v>32</v>
      </c>
      <c r="C55" s="36"/>
      <c r="D55" s="36"/>
      <c r="E55" s="36"/>
      <c r="F55" s="72"/>
      <c r="H55" s="40"/>
    </row>
    <row r="56" spans="1:9" x14ac:dyDescent="0.25">
      <c r="A56" s="43"/>
      <c r="B56" s="47" t="s">
        <v>33</v>
      </c>
      <c r="C56" s="47"/>
      <c r="D56" s="47"/>
      <c r="E56" s="47"/>
      <c r="F56" s="73">
        <v>88327493.560000002</v>
      </c>
      <c r="I56" s="40"/>
    </row>
    <row r="57" spans="1:9" x14ac:dyDescent="0.25">
      <c r="A57" s="43"/>
      <c r="B57" s="47" t="s">
        <v>34</v>
      </c>
      <c r="C57" s="47"/>
      <c r="D57" s="47"/>
      <c r="E57" s="47"/>
      <c r="F57" s="74">
        <v>21804275.149999999</v>
      </c>
    </row>
    <row r="58" spans="1:9" x14ac:dyDescent="0.25">
      <c r="A58" s="43"/>
      <c r="B58" s="47" t="s">
        <v>35</v>
      </c>
      <c r="C58" s="47"/>
      <c r="D58" s="47"/>
      <c r="E58" s="47"/>
      <c r="F58" s="56"/>
      <c r="H58" s="73"/>
      <c r="I58" s="73"/>
    </row>
    <row r="59" spans="1:9" ht="15.75" thickBot="1" x14ac:dyDescent="0.3">
      <c r="A59" s="43"/>
      <c r="B59" s="36" t="s">
        <v>36</v>
      </c>
      <c r="C59" s="36"/>
      <c r="D59" s="36"/>
      <c r="E59" s="36"/>
      <c r="F59" s="61">
        <f>SUM(F56:F58)</f>
        <v>110131768.71000001</v>
      </c>
      <c r="I59" s="40">
        <f>F37-F60</f>
        <v>0</v>
      </c>
    </row>
    <row r="60" spans="1:9" ht="20.25" customHeight="1" thickBot="1" x14ac:dyDescent="0.3">
      <c r="A60" s="43"/>
      <c r="B60" s="36" t="s">
        <v>37</v>
      </c>
      <c r="C60" s="36"/>
      <c r="D60" s="36"/>
      <c r="E60" s="36"/>
      <c r="F60" s="62">
        <f>+F59+F53</f>
        <v>117178073.01000001</v>
      </c>
    </row>
    <row r="61" spans="1:9" ht="8.25" customHeight="1" thickTop="1" x14ac:dyDescent="0.25">
      <c r="A61" s="43"/>
      <c r="B61" s="76"/>
      <c r="C61" s="76"/>
      <c r="D61" s="76"/>
      <c r="E61" s="76"/>
      <c r="F61" s="77"/>
    </row>
    <row r="62" spans="1:9" ht="21" customHeight="1" x14ac:dyDescent="0.25">
      <c r="A62" s="43"/>
      <c r="B62" s="76"/>
      <c r="C62" s="76"/>
      <c r="D62" s="76"/>
      <c r="E62" s="76"/>
      <c r="F62" s="77"/>
    </row>
    <row r="63" spans="1:9" ht="17.25" customHeight="1" x14ac:dyDescent="0.25">
      <c r="A63" s="43"/>
      <c r="B63" s="76"/>
      <c r="C63" s="76"/>
      <c r="D63" s="76"/>
      <c r="E63" s="76"/>
      <c r="F63" s="77"/>
    </row>
    <row r="64" spans="1:9" ht="13.5" customHeight="1" x14ac:dyDescent="0.25">
      <c r="A64" s="43"/>
      <c r="B64" s="76"/>
      <c r="C64" s="76"/>
      <c r="D64" s="76"/>
      <c r="E64" s="76"/>
      <c r="F64" s="77"/>
    </row>
    <row r="65" spans="1:6" x14ac:dyDescent="0.25">
      <c r="A65" s="43"/>
      <c r="B65" s="85" t="s">
        <v>52</v>
      </c>
      <c r="C65" s="85"/>
      <c r="D65" s="41"/>
      <c r="E65" s="88" t="s">
        <v>59</v>
      </c>
      <c r="F65" s="88"/>
    </row>
    <row r="66" spans="1:6" x14ac:dyDescent="0.25">
      <c r="A66" s="43"/>
      <c r="B66" s="86" t="s">
        <v>51</v>
      </c>
      <c r="C66" s="86"/>
      <c r="D66" s="41"/>
      <c r="E66" s="86" t="s">
        <v>60</v>
      </c>
      <c r="F66" s="86"/>
    </row>
    <row r="67" spans="1:6" ht="13.5" customHeight="1" x14ac:dyDescent="0.25">
      <c r="A67" s="43"/>
      <c r="B67" s="85"/>
      <c r="C67" s="85"/>
      <c r="D67" s="41"/>
      <c r="E67" s="78"/>
      <c r="F67" s="78"/>
    </row>
    <row r="68" spans="1:6" x14ac:dyDescent="0.25">
      <c r="A68" s="43"/>
      <c r="B68" s="43"/>
      <c r="C68" s="43"/>
      <c r="D68" s="43"/>
      <c r="E68" s="43"/>
      <c r="F68" s="43"/>
    </row>
  </sheetData>
  <mergeCells count="16">
    <mergeCell ref="B67:C67"/>
    <mergeCell ref="B65:C65"/>
    <mergeCell ref="B66:C66"/>
    <mergeCell ref="B1:F1"/>
    <mergeCell ref="B2:F2"/>
    <mergeCell ref="B3:F3"/>
    <mergeCell ref="B6:F6"/>
    <mergeCell ref="E65:F65"/>
    <mergeCell ref="E66:F66"/>
    <mergeCell ref="A4:F4"/>
    <mergeCell ref="A5:F5"/>
    <mergeCell ref="A7:F7"/>
    <mergeCell ref="A9:F9"/>
    <mergeCell ref="A10:F10"/>
    <mergeCell ref="A11:F11"/>
    <mergeCell ref="B12:F12"/>
  </mergeCells>
  <pageMargins left="0.39370078740157483" right="0.35433070866141736" top="0.19685039370078741" bottom="0.70866141732283472" header="0.43307086614173229" footer="0.23622047244094491"/>
  <pageSetup scale="70" fitToHeight="2" orientation="portrait" r:id="rId1"/>
  <headerFooter>
    <oddFooter>&amp;LApartado Postal # 1153 - teléfono 809-788-1122, sin cargo: 809-200-8585, Fax: 809-231-7213. Av. Juan Moliné # 1,
Los Mameyes, Santo Domingo Este, Prov. Santo Domingo, RD. E-mail: info@onamet.gov.do Web: www.onamet.gob.do 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workbookViewId="0">
      <selection activeCell="I50" sqref="I50"/>
    </sheetView>
  </sheetViews>
  <sheetFormatPr baseColWidth="10" defaultRowHeight="15" x14ac:dyDescent="0.25"/>
  <cols>
    <col min="1" max="1" width="2.57031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21.28515625" customWidth="1"/>
    <col min="9" max="9" width="17.7109375" customWidth="1"/>
  </cols>
  <sheetData>
    <row r="2" spans="1:6" x14ac:dyDescent="0.25">
      <c r="B2" s="94"/>
      <c r="C2" s="94"/>
      <c r="D2" s="94"/>
      <c r="E2" s="94"/>
      <c r="F2" s="94"/>
    </row>
    <row r="3" spans="1:6" x14ac:dyDescent="0.25">
      <c r="B3" s="94"/>
      <c r="C3" s="94"/>
      <c r="D3" s="94"/>
      <c r="E3" s="94"/>
      <c r="F3" s="94"/>
    </row>
    <row r="4" spans="1:6" x14ac:dyDescent="0.25">
      <c r="B4" s="94"/>
      <c r="C4" s="94"/>
      <c r="D4" s="94"/>
      <c r="E4" s="94"/>
      <c r="F4" s="94"/>
    </row>
    <row r="5" spans="1:6" ht="15.75" x14ac:dyDescent="0.25">
      <c r="A5" s="95" t="s">
        <v>0</v>
      </c>
      <c r="B5" s="95"/>
      <c r="C5" s="95"/>
      <c r="D5" s="95"/>
      <c r="E5" s="95"/>
      <c r="F5" s="95"/>
    </row>
    <row r="6" spans="1:6" x14ac:dyDescent="0.25">
      <c r="A6" s="90" t="s">
        <v>1</v>
      </c>
      <c r="B6" s="90"/>
      <c r="C6" s="90"/>
      <c r="D6" s="90"/>
      <c r="E6" s="90"/>
      <c r="F6" s="90"/>
    </row>
    <row r="7" spans="1:6" x14ac:dyDescent="0.25">
      <c r="B7" s="94"/>
      <c r="C7" s="94"/>
      <c r="D7" s="94"/>
      <c r="E7" s="94"/>
      <c r="F7" s="94"/>
    </row>
    <row r="8" spans="1:6" ht="15.75" x14ac:dyDescent="0.25">
      <c r="A8" s="97" t="s">
        <v>2</v>
      </c>
      <c r="B8" s="97"/>
      <c r="C8" s="97"/>
      <c r="D8" s="97"/>
      <c r="E8" s="97"/>
      <c r="F8" s="97"/>
    </row>
    <row r="10" spans="1:6" ht="19.5" x14ac:dyDescent="0.35">
      <c r="A10" s="98" t="s">
        <v>3</v>
      </c>
      <c r="B10" s="98"/>
      <c r="C10" s="98"/>
      <c r="D10" s="98"/>
      <c r="E10" s="98"/>
      <c r="F10" s="98"/>
    </row>
    <row r="11" spans="1:6" ht="15.75" x14ac:dyDescent="0.25">
      <c r="A11" s="99" t="s">
        <v>43</v>
      </c>
      <c r="B11" s="99"/>
      <c r="C11" s="99"/>
      <c r="D11" s="99"/>
      <c r="E11" s="99"/>
      <c r="F11" s="99"/>
    </row>
    <row r="12" spans="1:6" x14ac:dyDescent="0.25">
      <c r="A12" s="100" t="s">
        <v>4</v>
      </c>
      <c r="B12" s="100"/>
      <c r="C12" s="100"/>
      <c r="D12" s="100"/>
      <c r="E12" s="100"/>
      <c r="F12" s="100"/>
    </row>
    <row r="13" spans="1:6" x14ac:dyDescent="0.25">
      <c r="B13" s="100"/>
      <c r="C13" s="100"/>
      <c r="D13" s="100"/>
      <c r="E13" s="100"/>
      <c r="F13" s="100"/>
    </row>
    <row r="14" spans="1:6" x14ac:dyDescent="0.25">
      <c r="B14" s="36" t="s">
        <v>5</v>
      </c>
      <c r="C14" s="3"/>
      <c r="D14" s="4"/>
      <c r="E14" s="4"/>
      <c r="F14" s="5"/>
    </row>
    <row r="15" spans="1:6" x14ac:dyDescent="0.25">
      <c r="B15" s="3" t="s">
        <v>6</v>
      </c>
      <c r="C15" s="3"/>
      <c r="D15" s="3"/>
      <c r="E15" s="3"/>
      <c r="F15" s="6"/>
    </row>
    <row r="16" spans="1:6" x14ac:dyDescent="0.25">
      <c r="A16" s="35" t="s">
        <v>38</v>
      </c>
      <c r="B16" s="7" t="s">
        <v>7</v>
      </c>
      <c r="C16" s="1"/>
      <c r="D16" s="8"/>
      <c r="E16" s="8"/>
      <c r="F16" s="39">
        <f>107474.6+1654056.38+101546.46+54827.77</f>
        <v>1917905.21</v>
      </c>
    </row>
    <row r="17" spans="2:6" x14ac:dyDescent="0.25">
      <c r="B17" s="7" t="s">
        <v>8</v>
      </c>
      <c r="C17" s="7"/>
      <c r="D17" s="7"/>
      <c r="E17" s="7"/>
      <c r="F17" s="6">
        <v>0</v>
      </c>
    </row>
    <row r="18" spans="2:6" x14ac:dyDescent="0.25">
      <c r="B18" s="7" t="s">
        <v>9</v>
      </c>
      <c r="C18" s="7"/>
      <c r="D18" s="7"/>
      <c r="E18" s="7"/>
      <c r="F18" s="6">
        <v>0</v>
      </c>
    </row>
    <row r="19" spans="2:6" x14ac:dyDescent="0.25">
      <c r="B19" s="9" t="s">
        <v>10</v>
      </c>
      <c r="C19" s="7"/>
      <c r="D19" s="7"/>
      <c r="E19" s="7"/>
      <c r="F19" s="39">
        <v>3656713.8</v>
      </c>
    </row>
    <row r="20" spans="2:6" x14ac:dyDescent="0.25">
      <c r="B20" s="7" t="s">
        <v>11</v>
      </c>
      <c r="C20" s="7"/>
      <c r="D20" s="7"/>
      <c r="E20" s="7"/>
      <c r="F20" s="10" t="s">
        <v>39</v>
      </c>
    </row>
    <row r="21" spans="2:6" x14ac:dyDescent="0.25">
      <c r="B21" s="7"/>
      <c r="C21" s="7"/>
      <c r="D21" s="7"/>
      <c r="E21" s="7"/>
      <c r="F21" s="11"/>
    </row>
    <row r="22" spans="2:6" x14ac:dyDescent="0.25">
      <c r="B22" s="3" t="s">
        <v>12</v>
      </c>
      <c r="C22" s="3"/>
      <c r="D22" s="3"/>
      <c r="E22" s="3"/>
      <c r="F22" s="12">
        <f>+F16+F19</f>
        <v>5574619.0099999998</v>
      </c>
    </row>
    <row r="23" spans="2:6" x14ac:dyDescent="0.25">
      <c r="B23" s="3"/>
      <c r="C23" s="3"/>
      <c r="D23" s="3"/>
      <c r="E23" s="3"/>
      <c r="F23" s="13"/>
    </row>
    <row r="24" spans="2:6" x14ac:dyDescent="0.25">
      <c r="B24" s="3" t="s">
        <v>13</v>
      </c>
      <c r="C24" s="3"/>
      <c r="D24" s="3"/>
      <c r="E24" s="3"/>
      <c r="F24" s="13"/>
    </row>
    <row r="25" spans="2:6" x14ac:dyDescent="0.25">
      <c r="B25" s="7" t="s">
        <v>14</v>
      </c>
      <c r="C25" s="7"/>
      <c r="D25" s="7"/>
      <c r="E25" s="7"/>
      <c r="F25" s="37">
        <v>28197046.350000001</v>
      </c>
    </row>
    <row r="26" spans="2:6" x14ac:dyDescent="0.25">
      <c r="B26" s="7" t="s">
        <v>15</v>
      </c>
      <c r="C26" s="7"/>
      <c r="D26" s="7"/>
      <c r="E26" s="7"/>
      <c r="F26" s="38">
        <v>3480215.98</v>
      </c>
    </row>
    <row r="27" spans="2:6" x14ac:dyDescent="0.25">
      <c r="B27" s="7" t="s">
        <v>16</v>
      </c>
      <c r="C27" s="7"/>
      <c r="D27" s="7"/>
      <c r="E27" s="7"/>
      <c r="F27" s="14">
        <v>41933420</v>
      </c>
    </row>
    <row r="28" spans="2:6" x14ac:dyDescent="0.25">
      <c r="B28" s="7" t="s">
        <v>17</v>
      </c>
      <c r="C28" s="7"/>
      <c r="D28" s="7"/>
      <c r="E28" s="7"/>
      <c r="F28" s="15">
        <v>24078500</v>
      </c>
    </row>
    <row r="29" spans="2:6" ht="15.75" thickBot="1" x14ac:dyDescent="0.3">
      <c r="B29" s="7" t="s">
        <v>18</v>
      </c>
      <c r="C29" s="7"/>
      <c r="D29" s="7"/>
      <c r="E29" s="7"/>
      <c r="F29" s="16">
        <v>0</v>
      </c>
    </row>
    <row r="30" spans="2:6" ht="15.75" thickBot="1" x14ac:dyDescent="0.3">
      <c r="B30" s="3" t="s">
        <v>19</v>
      </c>
      <c r="C30" s="3"/>
      <c r="D30" s="3"/>
      <c r="E30" s="3"/>
      <c r="F30" s="17">
        <f>SUM(F25:F29)</f>
        <v>97689182.329999998</v>
      </c>
    </row>
    <row r="31" spans="2:6" ht="15.75" thickBot="1" x14ac:dyDescent="0.3">
      <c r="B31" s="3" t="s">
        <v>20</v>
      </c>
      <c r="C31" s="3"/>
      <c r="D31" s="3"/>
      <c r="E31" s="3"/>
      <c r="F31" s="18">
        <f>+F30+F22</f>
        <v>103263801.34</v>
      </c>
    </row>
    <row r="32" spans="2:6" ht="15.75" thickTop="1" x14ac:dyDescent="0.25">
      <c r="B32" s="3"/>
      <c r="C32" s="3"/>
      <c r="D32" s="3"/>
      <c r="E32" s="3"/>
      <c r="F32" s="19"/>
    </row>
    <row r="33" spans="2:6" x14ac:dyDescent="0.25">
      <c r="B33" s="36" t="s">
        <v>21</v>
      </c>
      <c r="C33" s="3"/>
      <c r="D33" s="3"/>
      <c r="E33" s="3"/>
      <c r="F33" s="20"/>
    </row>
    <row r="34" spans="2:6" x14ac:dyDescent="0.25">
      <c r="B34" s="3" t="s">
        <v>22</v>
      </c>
      <c r="C34" s="21"/>
      <c r="D34" s="21"/>
      <c r="E34" s="21"/>
      <c r="F34" s="3"/>
    </row>
    <row r="35" spans="2:6" x14ac:dyDescent="0.25">
      <c r="B35" s="7" t="s">
        <v>23</v>
      </c>
      <c r="C35" s="7"/>
      <c r="D35" s="7"/>
      <c r="E35" s="13"/>
      <c r="F35" s="22">
        <v>173800</v>
      </c>
    </row>
    <row r="36" spans="2:6" x14ac:dyDescent="0.25">
      <c r="B36" s="7" t="s">
        <v>24</v>
      </c>
      <c r="C36" s="7"/>
      <c r="D36" s="7"/>
      <c r="E36" s="7"/>
      <c r="F36" s="23">
        <v>2883546.09</v>
      </c>
    </row>
    <row r="37" spans="2:6" x14ac:dyDescent="0.25">
      <c r="B37" s="7" t="s">
        <v>25</v>
      </c>
      <c r="C37" s="7"/>
      <c r="D37" s="7"/>
      <c r="E37" s="7"/>
      <c r="F37" s="23"/>
    </row>
    <row r="38" spans="2:6" x14ac:dyDescent="0.25">
      <c r="B38" s="7" t="s">
        <v>26</v>
      </c>
      <c r="C38" s="7"/>
      <c r="D38" s="7"/>
      <c r="E38" s="7"/>
      <c r="F38" s="23">
        <v>0</v>
      </c>
    </row>
    <row r="39" spans="2:6" ht="15.75" thickBot="1" x14ac:dyDescent="0.3">
      <c r="B39" s="7" t="s">
        <v>27</v>
      </c>
      <c r="C39" s="7"/>
      <c r="D39" s="7"/>
      <c r="E39" s="7"/>
      <c r="F39" s="23">
        <v>0</v>
      </c>
    </row>
    <row r="40" spans="2:6" ht="15.75" thickBot="1" x14ac:dyDescent="0.3">
      <c r="B40" s="3" t="s">
        <v>28</v>
      </c>
      <c r="C40" s="3"/>
      <c r="D40" s="3"/>
      <c r="E40" s="3"/>
      <c r="F40" s="24">
        <f>SUM(F35:F39)</f>
        <v>3057346.09</v>
      </c>
    </row>
    <row r="41" spans="2:6" x14ac:dyDescent="0.25">
      <c r="B41" s="5"/>
      <c r="C41" s="5"/>
      <c r="D41" s="5"/>
      <c r="E41" s="5"/>
      <c r="F41" s="25"/>
    </row>
    <row r="42" spans="2:6" x14ac:dyDescent="0.25">
      <c r="B42" s="26" t="s">
        <v>29</v>
      </c>
      <c r="C42" s="21"/>
      <c r="D42" s="21"/>
      <c r="E42" s="21"/>
      <c r="F42" s="27"/>
    </row>
    <row r="43" spans="2:6" x14ac:dyDescent="0.25">
      <c r="B43" s="7" t="s">
        <v>41</v>
      </c>
      <c r="C43" s="7"/>
      <c r="D43" s="7"/>
      <c r="E43" s="7"/>
      <c r="F43" s="27"/>
    </row>
    <row r="44" spans="2:6" x14ac:dyDescent="0.25">
      <c r="B44" s="7" t="s">
        <v>42</v>
      </c>
      <c r="C44" s="7"/>
      <c r="D44" s="7"/>
      <c r="E44" s="7"/>
      <c r="F44" s="4"/>
    </row>
    <row r="45" spans="2:6" ht="15.75" thickBot="1" x14ac:dyDescent="0.3">
      <c r="B45" s="7" t="s">
        <v>40</v>
      </c>
      <c r="C45" s="7"/>
      <c r="D45" s="7"/>
      <c r="E45" s="7"/>
      <c r="F45" s="16">
        <v>6638374.54</v>
      </c>
    </row>
    <row r="46" spans="2:6" ht="15.75" thickBot="1" x14ac:dyDescent="0.3">
      <c r="B46" s="3" t="s">
        <v>30</v>
      </c>
      <c r="C46" s="3"/>
      <c r="D46" s="3"/>
      <c r="E46" s="3"/>
      <c r="F46" s="17">
        <f>+F45</f>
        <v>6638374.54</v>
      </c>
    </row>
    <row r="47" spans="2:6" ht="15.75" thickBot="1" x14ac:dyDescent="0.3">
      <c r="B47" s="3" t="s">
        <v>31</v>
      </c>
      <c r="C47" s="3"/>
      <c r="D47" s="3"/>
      <c r="E47" s="3"/>
      <c r="F47" s="17">
        <f>+F46+F40</f>
        <v>9695720.629999999</v>
      </c>
    </row>
    <row r="48" spans="2:6" x14ac:dyDescent="0.25">
      <c r="B48" s="3"/>
      <c r="C48" s="3"/>
      <c r="D48" s="3"/>
      <c r="E48" s="3"/>
      <c r="F48" s="19"/>
    </row>
    <row r="49" spans="2:9" x14ac:dyDescent="0.25">
      <c r="B49" s="36" t="s">
        <v>32</v>
      </c>
      <c r="C49" s="3"/>
      <c r="D49" s="3"/>
      <c r="E49" s="3"/>
      <c r="F49" s="28"/>
    </row>
    <row r="50" spans="2:9" x14ac:dyDescent="0.25">
      <c r="B50" s="7" t="s">
        <v>33</v>
      </c>
      <c r="C50" s="7"/>
      <c r="D50" s="7"/>
      <c r="E50" s="7"/>
      <c r="F50" s="29">
        <v>88327493.560000002</v>
      </c>
      <c r="I50" s="40">
        <f>+F31-F54</f>
        <v>0</v>
      </c>
    </row>
    <row r="51" spans="2:9" x14ac:dyDescent="0.25">
      <c r="B51" s="7" t="s">
        <v>34</v>
      </c>
      <c r="C51" s="7"/>
      <c r="D51" s="7"/>
      <c r="E51" s="7"/>
      <c r="F51" s="30" t="s">
        <v>39</v>
      </c>
    </row>
    <row r="52" spans="2:9" x14ac:dyDescent="0.25">
      <c r="B52" s="7" t="s">
        <v>35</v>
      </c>
      <c r="C52" s="7"/>
      <c r="D52" s="7"/>
      <c r="E52" s="7"/>
      <c r="F52" s="31">
        <v>5240587.1500000004</v>
      </c>
    </row>
    <row r="53" spans="2:9" ht="15.75" thickBot="1" x14ac:dyDescent="0.3">
      <c r="B53" s="3" t="s">
        <v>36</v>
      </c>
      <c r="C53" s="3"/>
      <c r="D53" s="3"/>
      <c r="E53" s="3"/>
      <c r="F53" s="17">
        <f>SUM(F50:F52)</f>
        <v>93568080.710000008</v>
      </c>
    </row>
    <row r="54" spans="2:9" ht="20.25" customHeight="1" thickBot="1" x14ac:dyDescent="0.3">
      <c r="B54" s="3" t="s">
        <v>37</v>
      </c>
      <c r="C54" s="3"/>
      <c r="D54" s="3"/>
      <c r="E54" s="3"/>
      <c r="F54" s="18">
        <f>+F53+F47</f>
        <v>103263801.34</v>
      </c>
    </row>
    <row r="55" spans="2:9" ht="8.25" customHeight="1" thickTop="1" x14ac:dyDescent="0.25">
      <c r="B55" s="32"/>
      <c r="C55" s="32"/>
      <c r="D55" s="32"/>
      <c r="E55" s="32"/>
      <c r="F55" s="2"/>
    </row>
    <row r="56" spans="2:9" ht="21" customHeight="1" x14ac:dyDescent="0.25">
      <c r="B56" s="32"/>
      <c r="C56" s="32"/>
      <c r="D56" s="32"/>
      <c r="E56" s="32"/>
      <c r="F56" s="2"/>
    </row>
    <row r="57" spans="2:9" ht="17.25" customHeight="1" x14ac:dyDescent="0.25">
      <c r="B57" s="32"/>
      <c r="C57" s="32"/>
      <c r="D57" s="32"/>
      <c r="E57" s="32"/>
      <c r="F57" s="2"/>
    </row>
    <row r="58" spans="2:9" ht="13.5" customHeight="1" x14ac:dyDescent="0.25">
      <c r="B58" s="32"/>
      <c r="C58" s="32"/>
      <c r="D58" s="32"/>
      <c r="E58" s="32"/>
      <c r="F58" s="2"/>
    </row>
    <row r="59" spans="2:9" ht="15.75" x14ac:dyDescent="0.25">
      <c r="B59" s="101" t="s">
        <v>46</v>
      </c>
      <c r="C59" s="101"/>
      <c r="D59" s="33"/>
      <c r="E59" s="102" t="s">
        <v>44</v>
      </c>
      <c r="F59" s="102"/>
    </row>
    <row r="60" spans="2:9" x14ac:dyDescent="0.25">
      <c r="B60" s="86" t="s">
        <v>47</v>
      </c>
      <c r="C60" s="86"/>
      <c r="D60" s="33"/>
      <c r="E60" s="86" t="s">
        <v>45</v>
      </c>
      <c r="F60" s="86"/>
    </row>
    <row r="61" spans="2:9" ht="13.5" customHeight="1" x14ac:dyDescent="0.25">
      <c r="B61" s="96"/>
      <c r="C61" s="96"/>
      <c r="D61" s="33"/>
      <c r="E61" s="34"/>
      <c r="F61" s="34"/>
    </row>
  </sheetData>
  <mergeCells count="16">
    <mergeCell ref="B60:C60"/>
    <mergeCell ref="E60:F60"/>
    <mergeCell ref="B61:C61"/>
    <mergeCell ref="A8:F8"/>
    <mergeCell ref="A10:F10"/>
    <mergeCell ref="A11:F11"/>
    <mergeCell ref="A12:F12"/>
    <mergeCell ref="B13:F13"/>
    <mergeCell ref="B59:C59"/>
    <mergeCell ref="E59:F59"/>
    <mergeCell ref="B7:F7"/>
    <mergeCell ref="B2:F2"/>
    <mergeCell ref="B3:F3"/>
    <mergeCell ref="B4:F4"/>
    <mergeCell ref="A5:F5"/>
    <mergeCell ref="A6:F6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16" workbookViewId="0">
      <selection activeCell="F36" sqref="F36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38.7109375" customWidth="1"/>
    <col min="9" max="9" width="17.7109375" customWidth="1"/>
  </cols>
  <sheetData>
    <row r="1" spans="1:6" x14ac:dyDescent="0.25">
      <c r="A1" s="43"/>
      <c r="B1" s="43"/>
      <c r="C1" s="43"/>
      <c r="D1" s="43"/>
      <c r="E1" s="43"/>
      <c r="F1" s="43"/>
    </row>
    <row r="2" spans="1:6" x14ac:dyDescent="0.25">
      <c r="A2" s="43"/>
      <c r="B2" s="87"/>
      <c r="C2" s="87"/>
      <c r="D2" s="87"/>
      <c r="E2" s="87"/>
      <c r="F2" s="87"/>
    </row>
    <row r="3" spans="1:6" x14ac:dyDescent="0.25">
      <c r="A3" s="43"/>
      <c r="B3" s="87"/>
      <c r="C3" s="87"/>
      <c r="D3" s="87"/>
      <c r="E3" s="87"/>
      <c r="F3" s="87"/>
    </row>
    <row r="4" spans="1:6" x14ac:dyDescent="0.25">
      <c r="A4" s="43"/>
      <c r="B4" s="87"/>
      <c r="C4" s="87"/>
      <c r="D4" s="87"/>
      <c r="E4" s="87"/>
      <c r="F4" s="87"/>
    </row>
    <row r="5" spans="1:6" x14ac:dyDescent="0.25">
      <c r="A5" s="89" t="s">
        <v>48</v>
      </c>
      <c r="B5" s="89"/>
      <c r="C5" s="89"/>
      <c r="D5" s="89"/>
      <c r="E5" s="89"/>
      <c r="F5" s="89"/>
    </row>
    <row r="6" spans="1:6" x14ac:dyDescent="0.25">
      <c r="A6" s="90" t="s">
        <v>49</v>
      </c>
      <c r="B6" s="90"/>
      <c r="C6" s="90"/>
      <c r="D6" s="90"/>
      <c r="E6" s="90"/>
      <c r="F6" s="90"/>
    </row>
    <row r="7" spans="1:6" x14ac:dyDescent="0.25">
      <c r="A7" s="43"/>
      <c r="B7" s="87"/>
      <c r="C7" s="87"/>
      <c r="D7" s="87"/>
      <c r="E7" s="87"/>
      <c r="F7" s="87"/>
    </row>
    <row r="8" spans="1:6" x14ac:dyDescent="0.25">
      <c r="A8" s="91" t="s">
        <v>2</v>
      </c>
      <c r="B8" s="91"/>
      <c r="C8" s="91"/>
      <c r="D8" s="91"/>
      <c r="E8" s="91"/>
      <c r="F8" s="91"/>
    </row>
    <row r="9" spans="1:6" x14ac:dyDescent="0.25">
      <c r="A9" s="43"/>
      <c r="B9" s="43"/>
      <c r="C9" s="43"/>
      <c r="D9" s="43"/>
      <c r="E9" s="43"/>
      <c r="F9" s="43"/>
    </row>
    <row r="10" spans="1:6" x14ac:dyDescent="0.25">
      <c r="A10" s="92" t="s">
        <v>3</v>
      </c>
      <c r="B10" s="92"/>
      <c r="C10" s="92"/>
      <c r="D10" s="92"/>
      <c r="E10" s="92"/>
      <c r="F10" s="92"/>
    </row>
    <row r="11" spans="1:6" x14ac:dyDescent="0.25">
      <c r="A11" s="93" t="s">
        <v>50</v>
      </c>
      <c r="B11" s="93"/>
      <c r="C11" s="93"/>
      <c r="D11" s="93"/>
      <c r="E11" s="93"/>
      <c r="F11" s="93"/>
    </row>
    <row r="12" spans="1:6" x14ac:dyDescent="0.25">
      <c r="A12" s="93" t="s">
        <v>4</v>
      </c>
      <c r="B12" s="93"/>
      <c r="C12" s="93"/>
      <c r="D12" s="93"/>
      <c r="E12" s="93"/>
      <c r="F12" s="93"/>
    </row>
    <row r="13" spans="1:6" x14ac:dyDescent="0.25">
      <c r="A13" s="43"/>
      <c r="B13" s="93"/>
      <c r="C13" s="93"/>
      <c r="D13" s="93"/>
      <c r="E13" s="93"/>
      <c r="F13" s="93"/>
    </row>
    <row r="14" spans="1:6" x14ac:dyDescent="0.25">
      <c r="A14" s="43"/>
      <c r="B14" s="36" t="s">
        <v>5</v>
      </c>
      <c r="C14" s="36"/>
      <c r="D14" s="43"/>
      <c r="E14" s="43"/>
      <c r="F14" s="44"/>
    </row>
    <row r="15" spans="1:6" x14ac:dyDescent="0.25">
      <c r="A15" s="43"/>
      <c r="B15" s="36" t="s">
        <v>6</v>
      </c>
      <c r="C15" s="36"/>
      <c r="D15" s="36"/>
      <c r="E15" s="36"/>
      <c r="F15" s="45"/>
    </row>
    <row r="16" spans="1:6" x14ac:dyDescent="0.25">
      <c r="A16" s="46" t="s">
        <v>38</v>
      </c>
      <c r="B16" s="47" t="s">
        <v>7</v>
      </c>
      <c r="C16" s="48"/>
      <c r="D16" s="49"/>
      <c r="E16" s="49"/>
      <c r="F16" s="50">
        <v>495847.99</v>
      </c>
    </row>
    <row r="17" spans="1:6" x14ac:dyDescent="0.25">
      <c r="A17" s="43"/>
      <c r="B17" s="47" t="s">
        <v>8</v>
      </c>
      <c r="C17" s="47"/>
      <c r="D17" s="47"/>
      <c r="E17" s="47"/>
      <c r="F17" s="45">
        <v>0</v>
      </c>
    </row>
    <row r="18" spans="1:6" x14ac:dyDescent="0.25">
      <c r="A18" s="43"/>
      <c r="B18" s="47" t="s">
        <v>9</v>
      </c>
      <c r="C18" s="47"/>
      <c r="D18" s="47"/>
      <c r="E18" s="47"/>
      <c r="F18" s="45">
        <v>0</v>
      </c>
    </row>
    <row r="19" spans="1:6" x14ac:dyDescent="0.25">
      <c r="A19" s="43"/>
      <c r="B19" s="51" t="s">
        <v>10</v>
      </c>
      <c r="C19" s="47"/>
      <c r="D19" s="47"/>
      <c r="E19" s="47"/>
      <c r="F19" s="50">
        <v>3275207.9</v>
      </c>
    </row>
    <row r="20" spans="1:6" x14ac:dyDescent="0.25">
      <c r="A20" s="43"/>
      <c r="B20" s="47" t="s">
        <v>11</v>
      </c>
      <c r="C20" s="47"/>
      <c r="D20" s="47"/>
      <c r="E20" s="47"/>
      <c r="F20" s="52" t="s">
        <v>39</v>
      </c>
    </row>
    <row r="21" spans="1:6" x14ac:dyDescent="0.25">
      <c r="A21" s="43"/>
      <c r="B21" s="47"/>
      <c r="C21" s="47"/>
      <c r="D21" s="47"/>
      <c r="E21" s="47"/>
      <c r="F21" s="53"/>
    </row>
    <row r="22" spans="1:6" x14ac:dyDescent="0.25">
      <c r="A22" s="43"/>
      <c r="B22" s="36" t="s">
        <v>12</v>
      </c>
      <c r="C22" s="36"/>
      <c r="D22" s="36"/>
      <c r="E22" s="36"/>
      <c r="F22" s="54">
        <f>+F16+F19</f>
        <v>3771055.8899999997</v>
      </c>
    </row>
    <row r="23" spans="1:6" x14ac:dyDescent="0.25">
      <c r="A23" s="43"/>
      <c r="B23" s="36"/>
      <c r="C23" s="36"/>
      <c r="D23" s="36"/>
      <c r="E23" s="36"/>
      <c r="F23" s="55"/>
    </row>
    <row r="24" spans="1:6" x14ac:dyDescent="0.25">
      <c r="A24" s="43"/>
      <c r="B24" s="36" t="s">
        <v>13</v>
      </c>
      <c r="C24" s="36"/>
      <c r="D24" s="36"/>
      <c r="E24" s="36"/>
      <c r="F24" s="55"/>
    </row>
    <row r="25" spans="1:6" x14ac:dyDescent="0.25">
      <c r="A25" s="43"/>
      <c r="B25" s="47" t="s">
        <v>14</v>
      </c>
      <c r="C25" s="47"/>
      <c r="D25" s="47"/>
      <c r="E25" s="47"/>
      <c r="F25" s="56">
        <v>28033497.359999999</v>
      </c>
    </row>
    <row r="26" spans="1:6" x14ac:dyDescent="0.25">
      <c r="A26" s="43"/>
      <c r="B26" s="47" t="s">
        <v>15</v>
      </c>
      <c r="C26" s="47"/>
      <c r="D26" s="47"/>
      <c r="E26" s="47"/>
      <c r="F26" s="57">
        <v>6901702.5199999996</v>
      </c>
    </row>
    <row r="27" spans="1:6" x14ac:dyDescent="0.25">
      <c r="A27" s="43"/>
      <c r="B27" s="47" t="s">
        <v>16</v>
      </c>
      <c r="C27" s="47"/>
      <c r="D27" s="47"/>
      <c r="E27" s="47"/>
      <c r="F27" s="58">
        <v>41933420</v>
      </c>
    </row>
    <row r="28" spans="1:6" x14ac:dyDescent="0.25">
      <c r="A28" s="43"/>
      <c r="B28" s="47" t="s">
        <v>17</v>
      </c>
      <c r="C28" s="47"/>
      <c r="D28" s="47"/>
      <c r="E28" s="47"/>
      <c r="F28" s="59">
        <v>24078500</v>
      </c>
    </row>
    <row r="29" spans="1:6" ht="15.75" thickBot="1" x14ac:dyDescent="0.3">
      <c r="A29" s="43"/>
      <c r="B29" s="47" t="s">
        <v>18</v>
      </c>
      <c r="C29" s="47"/>
      <c r="D29" s="47"/>
      <c r="E29" s="47"/>
      <c r="F29" s="60">
        <v>0</v>
      </c>
    </row>
    <row r="30" spans="1:6" ht="15.75" thickBot="1" x14ac:dyDescent="0.3">
      <c r="A30" s="43"/>
      <c r="B30" s="36" t="s">
        <v>19</v>
      </c>
      <c r="C30" s="36"/>
      <c r="D30" s="36"/>
      <c r="E30" s="36"/>
      <c r="F30" s="61">
        <f>SUM(F25:F29)</f>
        <v>100947119.88</v>
      </c>
    </row>
    <row r="31" spans="1:6" ht="15.75" thickBot="1" x14ac:dyDescent="0.3">
      <c r="A31" s="43"/>
      <c r="B31" s="36" t="s">
        <v>20</v>
      </c>
      <c r="C31" s="36"/>
      <c r="D31" s="36"/>
      <c r="E31" s="36"/>
      <c r="F31" s="62">
        <f>+F30+F22</f>
        <v>104718175.77</v>
      </c>
    </row>
    <row r="32" spans="1:6" ht="15.75" thickTop="1" x14ac:dyDescent="0.25">
      <c r="A32" s="43"/>
      <c r="B32" s="36"/>
      <c r="C32" s="36"/>
      <c r="D32" s="36"/>
      <c r="E32" s="36"/>
      <c r="F32" s="63"/>
    </row>
    <row r="33" spans="1:6" x14ac:dyDescent="0.25">
      <c r="A33" s="43"/>
      <c r="B33" s="36" t="s">
        <v>21</v>
      </c>
      <c r="C33" s="36"/>
      <c r="D33" s="36"/>
      <c r="E33" s="36"/>
      <c r="F33" s="64"/>
    </row>
    <row r="34" spans="1:6" x14ac:dyDescent="0.25">
      <c r="A34" s="43"/>
      <c r="B34" s="36" t="s">
        <v>22</v>
      </c>
      <c r="C34" s="65"/>
      <c r="D34" s="65"/>
      <c r="E34" s="65"/>
      <c r="F34" s="36"/>
    </row>
    <row r="35" spans="1:6" x14ac:dyDescent="0.25">
      <c r="A35" s="43"/>
      <c r="B35" s="47" t="s">
        <v>23</v>
      </c>
      <c r="C35" s="47"/>
      <c r="D35" s="47"/>
      <c r="E35" s="55"/>
      <c r="F35" s="66">
        <v>173800</v>
      </c>
    </row>
    <row r="36" spans="1:6" x14ac:dyDescent="0.25">
      <c r="A36" s="43"/>
      <c r="B36" s="47" t="s">
        <v>24</v>
      </c>
      <c r="C36" s="47"/>
      <c r="D36" s="47"/>
      <c r="E36" s="47"/>
      <c r="F36" s="67">
        <v>2095797.98</v>
      </c>
    </row>
    <row r="37" spans="1:6" x14ac:dyDescent="0.25">
      <c r="A37" s="43"/>
      <c r="B37" s="47" t="s">
        <v>25</v>
      </c>
      <c r="C37" s="47"/>
      <c r="D37" s="47"/>
      <c r="E37" s="47"/>
      <c r="F37" s="67"/>
    </row>
    <row r="38" spans="1:6" x14ac:dyDescent="0.25">
      <c r="A38" s="43"/>
      <c r="B38" s="47" t="s">
        <v>26</v>
      </c>
      <c r="C38" s="47"/>
      <c r="D38" s="47"/>
      <c r="E38" s="47"/>
      <c r="F38" s="67">
        <v>0</v>
      </c>
    </row>
    <row r="39" spans="1:6" ht="15.75" thickBot="1" x14ac:dyDescent="0.3">
      <c r="A39" s="43"/>
      <c r="B39" s="47" t="s">
        <v>27</v>
      </c>
      <c r="C39" s="47"/>
      <c r="D39" s="47"/>
      <c r="E39" s="47"/>
      <c r="F39" s="67">
        <v>0</v>
      </c>
    </row>
    <row r="40" spans="1:6" ht="15.75" thickBot="1" x14ac:dyDescent="0.3">
      <c r="A40" s="43"/>
      <c r="B40" s="36" t="s">
        <v>28</v>
      </c>
      <c r="C40" s="36"/>
      <c r="D40" s="36"/>
      <c r="E40" s="36"/>
      <c r="F40" s="68">
        <f>SUM(F35:F39)</f>
        <v>2269597.98</v>
      </c>
    </row>
    <row r="41" spans="1:6" x14ac:dyDescent="0.25">
      <c r="A41" s="43"/>
      <c r="B41" s="44"/>
      <c r="C41" s="44"/>
      <c r="D41" s="44"/>
      <c r="E41" s="44"/>
      <c r="F41" s="69"/>
    </row>
    <row r="42" spans="1:6" x14ac:dyDescent="0.25">
      <c r="A42" s="43"/>
      <c r="B42" s="70" t="s">
        <v>29</v>
      </c>
      <c r="C42" s="65"/>
      <c r="D42" s="65"/>
      <c r="E42" s="65"/>
      <c r="F42" s="71"/>
    </row>
    <row r="43" spans="1:6" x14ac:dyDescent="0.25">
      <c r="A43" s="43"/>
      <c r="B43" s="47" t="s">
        <v>41</v>
      </c>
      <c r="C43" s="47"/>
      <c r="D43" s="47"/>
      <c r="E43" s="47"/>
      <c r="F43" s="71"/>
    </row>
    <row r="44" spans="1:6" x14ac:dyDescent="0.25">
      <c r="A44" s="43"/>
      <c r="B44" s="47" t="s">
        <v>42</v>
      </c>
      <c r="C44" s="47"/>
      <c r="D44" s="47"/>
      <c r="E44" s="47"/>
      <c r="F44" s="43"/>
    </row>
    <row r="45" spans="1:6" ht="15.75" thickBot="1" x14ac:dyDescent="0.3">
      <c r="A45" s="43"/>
      <c r="B45" s="47" t="s">
        <v>40</v>
      </c>
      <c r="C45" s="47"/>
      <c r="D45" s="47"/>
      <c r="E45" s="47"/>
      <c r="F45" s="60">
        <v>6638374.54</v>
      </c>
    </row>
    <row r="46" spans="1:6" ht="15.75" thickBot="1" x14ac:dyDescent="0.3">
      <c r="A46" s="43"/>
      <c r="B46" s="36" t="s">
        <v>30</v>
      </c>
      <c r="C46" s="36"/>
      <c r="D46" s="36"/>
      <c r="E46" s="36"/>
      <c r="F46" s="61">
        <f>+F45</f>
        <v>6638374.54</v>
      </c>
    </row>
    <row r="47" spans="1:6" ht="15.75" thickBot="1" x14ac:dyDescent="0.3">
      <c r="A47" s="43"/>
      <c r="B47" s="36" t="s">
        <v>31</v>
      </c>
      <c r="C47" s="36"/>
      <c r="D47" s="36"/>
      <c r="E47" s="36"/>
      <c r="F47" s="61">
        <f>+F46+F40</f>
        <v>8907972.5199999996</v>
      </c>
    </row>
    <row r="48" spans="1:6" x14ac:dyDescent="0.25">
      <c r="A48" s="43"/>
      <c r="B48" s="36"/>
      <c r="C48" s="36"/>
      <c r="D48" s="36"/>
      <c r="E48" s="36"/>
      <c r="F48" s="63"/>
    </row>
    <row r="49" spans="1:9" x14ac:dyDescent="0.25">
      <c r="A49" s="43"/>
      <c r="B49" s="36" t="s">
        <v>32</v>
      </c>
      <c r="C49" s="36"/>
      <c r="D49" s="36"/>
      <c r="E49" s="36"/>
      <c r="F49" s="72"/>
    </row>
    <row r="50" spans="1:9" x14ac:dyDescent="0.25">
      <c r="A50" s="43"/>
      <c r="B50" s="47" t="s">
        <v>33</v>
      </c>
      <c r="C50" s="47"/>
      <c r="D50" s="47"/>
      <c r="E50" s="47"/>
      <c r="F50" s="73">
        <v>88327493.560000002</v>
      </c>
      <c r="I50" s="40">
        <f>+F31-F54</f>
        <v>0</v>
      </c>
    </row>
    <row r="51" spans="1:9" x14ac:dyDescent="0.25">
      <c r="A51" s="43"/>
      <c r="B51" s="47" t="s">
        <v>34</v>
      </c>
      <c r="C51" s="47"/>
      <c r="D51" s="47"/>
      <c r="E51" s="47"/>
      <c r="F51" s="74" t="s">
        <v>39</v>
      </c>
    </row>
    <row r="52" spans="1:9" x14ac:dyDescent="0.25">
      <c r="A52" s="43"/>
      <c r="B52" s="47" t="s">
        <v>35</v>
      </c>
      <c r="C52" s="47"/>
      <c r="D52" s="47"/>
      <c r="E52" s="47"/>
      <c r="F52" s="75">
        <v>7482709.6900000004</v>
      </c>
    </row>
    <row r="53" spans="1:9" ht="15.75" thickBot="1" x14ac:dyDescent="0.3">
      <c r="A53" s="43"/>
      <c r="B53" s="36" t="s">
        <v>36</v>
      </c>
      <c r="C53" s="36"/>
      <c r="D53" s="36"/>
      <c r="E53" s="36"/>
      <c r="F53" s="61">
        <f>SUM(F50:F52)</f>
        <v>95810203.25</v>
      </c>
    </row>
    <row r="54" spans="1:9" ht="20.25" customHeight="1" thickBot="1" x14ac:dyDescent="0.3">
      <c r="A54" s="43"/>
      <c r="B54" s="36" t="s">
        <v>37</v>
      </c>
      <c r="C54" s="36"/>
      <c r="D54" s="36"/>
      <c r="E54" s="36"/>
      <c r="F54" s="62">
        <f>+F53+F47</f>
        <v>104718175.77</v>
      </c>
    </row>
    <row r="55" spans="1:9" ht="8.25" customHeight="1" thickTop="1" x14ac:dyDescent="0.25">
      <c r="A55" s="43"/>
      <c r="B55" s="76"/>
      <c r="C55" s="76"/>
      <c r="D55" s="76"/>
      <c r="E55" s="76"/>
      <c r="F55" s="77"/>
    </row>
    <row r="56" spans="1:9" ht="21" customHeight="1" x14ac:dyDescent="0.25">
      <c r="A56" s="43"/>
      <c r="B56" s="76"/>
      <c r="C56" s="76"/>
      <c r="D56" s="76"/>
      <c r="E56" s="76"/>
      <c r="F56" s="77"/>
    </row>
    <row r="57" spans="1:9" ht="17.25" customHeight="1" x14ac:dyDescent="0.25">
      <c r="A57" s="43"/>
      <c r="B57" s="76"/>
      <c r="C57" s="76"/>
      <c r="D57" s="76"/>
      <c r="E57" s="76"/>
      <c r="F57" s="77"/>
    </row>
    <row r="58" spans="1:9" ht="13.5" customHeight="1" x14ac:dyDescent="0.25">
      <c r="A58" s="43"/>
      <c r="B58" s="76"/>
      <c r="C58" s="76"/>
      <c r="D58" s="76"/>
      <c r="E58" s="76"/>
      <c r="F58" s="77"/>
    </row>
    <row r="59" spans="1:9" x14ac:dyDescent="0.25">
      <c r="A59" s="43"/>
      <c r="B59" s="85" t="s">
        <v>52</v>
      </c>
      <c r="C59" s="85"/>
      <c r="D59" s="42"/>
      <c r="E59" s="88" t="s">
        <v>44</v>
      </c>
      <c r="F59" s="88"/>
    </row>
    <row r="60" spans="1:9" x14ac:dyDescent="0.25">
      <c r="A60" s="43"/>
      <c r="B60" s="86" t="s">
        <v>51</v>
      </c>
      <c r="C60" s="86"/>
      <c r="D60" s="42"/>
      <c r="E60" s="86" t="s">
        <v>45</v>
      </c>
      <c r="F60" s="86"/>
    </row>
    <row r="61" spans="1:9" ht="13.5" customHeight="1" x14ac:dyDescent="0.25">
      <c r="A61" s="43"/>
      <c r="B61" s="85"/>
      <c r="C61" s="85"/>
      <c r="D61" s="42"/>
      <c r="E61" s="78"/>
      <c r="F61" s="78"/>
    </row>
    <row r="62" spans="1:9" x14ac:dyDescent="0.25">
      <c r="A62" s="43"/>
      <c r="B62" s="43"/>
      <c r="C62" s="43"/>
      <c r="D62" s="43"/>
      <c r="E62" s="43"/>
      <c r="F62" s="43"/>
    </row>
  </sheetData>
  <mergeCells count="16">
    <mergeCell ref="B60:C60"/>
    <mergeCell ref="E60:F60"/>
    <mergeCell ref="B61:C61"/>
    <mergeCell ref="A8:F8"/>
    <mergeCell ref="A10:F10"/>
    <mergeCell ref="A11:F11"/>
    <mergeCell ref="A12:F12"/>
    <mergeCell ref="B13:F13"/>
    <mergeCell ref="B59:C59"/>
    <mergeCell ref="E59:F59"/>
    <mergeCell ref="B7:F7"/>
    <mergeCell ref="B2:F2"/>
    <mergeCell ref="B3:F3"/>
    <mergeCell ref="B4:F4"/>
    <mergeCell ref="A5:F5"/>
    <mergeCell ref="A6:F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</vt:lpstr>
      <vt:lpstr>Hoja2</vt:lpstr>
      <vt:lpstr>Hoja3</vt:lpstr>
      <vt:lpstr>Hoja1</vt:lpstr>
      <vt:lpstr>'f'!Print_Area</vt:lpstr>
      <vt:lpstr>Hoja2!Print_Area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Angela Sena</cp:lastModifiedBy>
  <cp:lastPrinted>2024-11-06T13:22:42Z</cp:lastPrinted>
  <dcterms:created xsi:type="dcterms:W3CDTF">2022-03-08T15:02:42Z</dcterms:created>
  <dcterms:modified xsi:type="dcterms:W3CDTF">2024-12-10T13:52:28Z</dcterms:modified>
</cp:coreProperties>
</file>