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00" windowHeight="7755"/>
  </bookViews>
  <sheets>
    <sheet name="Plantilla Ejecución " sheetId="3" r:id="rId1"/>
  </sheets>
  <definedNames>
    <definedName name="_xlnm.Print_Area" localSheetId="0">'Plantilla Ejecución '!$A$1:$H$65</definedName>
  </definedNames>
  <calcPr calcId="145621"/>
</workbook>
</file>

<file path=xl/calcChain.xml><?xml version="1.0" encoding="utf-8"?>
<calcChain xmlns="http://schemas.openxmlformats.org/spreadsheetml/2006/main">
  <c r="G21" i="3" l="1"/>
  <c r="G24" i="3"/>
  <c r="H24" i="3" s="1"/>
  <c r="G41" i="3"/>
  <c r="G33" i="3"/>
  <c r="G19" i="3"/>
  <c r="H19" i="3" s="1"/>
  <c r="G52" i="3"/>
  <c r="G44" i="3"/>
  <c r="G42" i="3"/>
  <c r="H42" i="3" s="1"/>
  <c r="G23" i="3"/>
  <c r="H23" i="3" s="1"/>
  <c r="H53" i="3"/>
  <c r="H52" i="3"/>
  <c r="H51" i="3"/>
  <c r="H50" i="3"/>
  <c r="H49" i="3"/>
  <c r="H48" i="3"/>
  <c r="H47" i="3"/>
  <c r="H46" i="3"/>
  <c r="H45" i="3"/>
  <c r="H44" i="3"/>
  <c r="H43" i="3"/>
  <c r="H41" i="3"/>
  <c r="H40" i="3"/>
  <c r="H39" i="3"/>
  <c r="H38" i="3"/>
  <c r="H37" i="3"/>
  <c r="H36" i="3"/>
  <c r="H35" i="3"/>
  <c r="H34" i="3"/>
  <c r="H32" i="3"/>
  <c r="H31" i="3"/>
  <c r="H30" i="3"/>
  <c r="H29" i="3"/>
  <c r="H28" i="3"/>
  <c r="H27" i="3"/>
  <c r="H26" i="3"/>
  <c r="H25" i="3"/>
  <c r="H22" i="3"/>
  <c r="H21" i="3"/>
  <c r="H20" i="3"/>
  <c r="G18" i="3" l="1"/>
  <c r="G16" i="3" s="1"/>
  <c r="H16" i="3" s="1"/>
  <c r="G54" i="3"/>
  <c r="G14" i="3"/>
  <c r="H14" i="3" s="1"/>
  <c r="H33" i="3"/>
  <c r="C54" i="3"/>
  <c r="D54" i="3"/>
  <c r="B54" i="3"/>
  <c r="G17" i="3" l="1"/>
  <c r="H17" i="3" s="1"/>
  <c r="H18" i="3"/>
  <c r="G15" i="3"/>
  <c r="H15" i="3" s="1"/>
  <c r="F19" i="3"/>
  <c r="F18" i="3" s="1"/>
  <c r="F52" i="3"/>
  <c r="E52" i="3"/>
  <c r="F44" i="3"/>
  <c r="E44" i="3"/>
  <c r="F42" i="3"/>
  <c r="E42" i="3"/>
  <c r="F33" i="3"/>
  <c r="E33" i="3"/>
  <c r="E24" i="3"/>
  <c r="E23" i="3" s="1"/>
  <c r="F23" i="3"/>
  <c r="E21" i="3"/>
  <c r="E19" i="3" s="1"/>
  <c r="E54" i="3" l="1"/>
  <c r="F54" i="3"/>
  <c r="F17" i="3"/>
  <c r="F15" i="3"/>
  <c r="F16" i="3"/>
  <c r="F14" i="3"/>
  <c r="E18" i="3"/>
  <c r="H54" i="3" l="1"/>
  <c r="E16" i="3"/>
  <c r="E17" i="3"/>
  <c r="E15" i="3"/>
  <c r="E14" i="3"/>
</calcChain>
</file>

<file path=xl/sharedStrings.xml><?xml version="1.0" encoding="utf-8"?>
<sst xmlns="http://schemas.openxmlformats.org/spreadsheetml/2006/main" count="65" uniqueCount="64">
  <si>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</si>
  <si>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</si>
  <si>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</si>
  <si>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</si>
  <si>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</si>
  <si>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</si>
  <si>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</si>
  <si>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</si>
  <si>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</si>
  <si>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</si>
  <si>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</si>
  <si>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</si>
  <si>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</si>
  <si>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</si>
  <si>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</si>
  <si>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</si>
  <si>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</si>
  <si>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</si>
  <si>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</si>
  <si>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</si>
  <si>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</si>
  <si>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</si>
  <si>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</si>
  <si>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</si>
  <si>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</si>
  <si>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</si>
  <si>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</si>
  <si>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</si>
  <si>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</si>
  <si>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</si>
  <si>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</si>
  <si>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</si>
  <si>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</si>
  <si>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</si>
  <si>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ENERO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</si>
  <si>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</si>
  <si>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</si>
  <si>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</si>
  <si>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</si>
  <si>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</si>
  <si>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</si>
  <si>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2.6.2-MOBILIARIO Y EQUIPO AUDIOVISUAL, RECREATIVO Y EDUCACIONAL</t>
  </si>
  <si>
    <t xml:space="preserve">PRESUPUESTO MODIFICADO </t>
  </si>
  <si>
    <t>PRESUPUESTO INCIAL</t>
  </si>
  <si>
    <t>OFICINA NACIONAL DE METEOROLOGÍA</t>
  </si>
  <si>
    <t>GOBIERNO DE LA</t>
  </si>
  <si>
    <t xml:space="preserve"> REPÚBLICA   DOMINICANA</t>
  </si>
  <si>
    <t xml:space="preserve">Ejecución de Gastos y Aplicaciones Financieras </t>
  </si>
  <si>
    <t xml:space="preserve"> En RD$</t>
  </si>
  <si>
    <t>0009-OFICINA NACIONAL DE METEOROLOGIA</t>
  </si>
  <si>
    <t>Año 2022</t>
  </si>
  <si>
    <t xml:space="preserve">FEBRERO </t>
  </si>
  <si>
    <t>MARZO</t>
  </si>
  <si>
    <t>TOTAL</t>
  </si>
  <si>
    <t>ABRIL</t>
  </si>
  <si>
    <t xml:space="preserve">  PREPARADO POR</t>
  </si>
  <si>
    <t xml:space="preserve">                                        REVISADO POR</t>
  </si>
  <si>
    <t>AUTORIZADO POR</t>
  </si>
  <si>
    <t xml:space="preserve"> ELIZABETH SANTANA</t>
  </si>
  <si>
    <t xml:space="preserve">                                        FRANCISCO EMILIANO</t>
  </si>
  <si>
    <t xml:space="preserve"> GLORIA M. CEBALLOS</t>
  </si>
  <si>
    <t xml:space="preserve"> ENC. INT. DIV. CONTABILIDAD</t>
  </si>
  <si>
    <t xml:space="preserve">                                                ENCARGADO  ADMINISTRATIVO</t>
  </si>
  <si>
    <t xml:space="preserve"> DIRECTORA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</si>
</sst>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16" fillId="0" borderId="0"/>
  </cellStyleXfs>
  <cellXfs count="60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Fill="1"/>
    <xf numFmtId="164" fontId="13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right" vertical="center"/>
    </xf>
    <xf numFmtId="49" fontId="12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12" fillId="0" borderId="0" xfId="1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left" vertical="center"/>
    </xf>
    <xf numFmtId="164" fontId="12" fillId="0" borderId="2" xfId="1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/>
    <xf numFmtId="0" fontId="5" fillId="0" borderId="0" xfId="0" applyFont="1" applyAlignment="1"/>
    <xf numFmtId="0" fontId="21" fillId="0" borderId="0" xfId="0" applyFont="1" applyBorder="1" applyAlignment="1"/>
    <xf numFmtId="4" fontId="0" fillId="0" borderId="0" xfId="0" applyNumberFormat="1"/>
    <xf numFmtId="0" fontId="21" fillId="0" borderId="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742951</xdr:colOff>
      <xdr:row>6</xdr:row>
      <xdr:rowOff>114300</xdr:rowOff>
    </xdr:from>
    <xdr:to>
      <xdr:col>12</xdr:col>
      <xdr:colOff>276486</xdr:colOff>
      <xdr:row>6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647700</xdr:colOff>
      <xdr:row>5</xdr:row>
      <xdr:rowOff>247651</xdr:rowOff>
    </xdr:from>
    <xdr:to>
      <xdr:col>4</xdr:col>
      <xdr:colOff>133350</xdr:colOff>
      <xdr:row>5</xdr:row>
      <xdr:rowOff>247651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4657725" y="1314451"/>
          <a:ext cx="184785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1076325</xdr:colOff>
      <xdr:row>0</xdr:row>
      <xdr:rowOff>19050</xdr:rowOff>
    </xdr:from>
    <xdr:to>
      <xdr:col>3</xdr:col>
      <xdr:colOff>809625</xdr:colOff>
      <xdr:row>4</xdr:row>
      <xdr:rowOff>9524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19050"/>
          <a:ext cx="914400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752474</xdr:colOff>
      <xdr:row>3</xdr:row>
      <xdr:rowOff>85724</xdr:rowOff>
    </xdr:from>
    <xdr:to>
      <xdr:col>10</xdr:col>
      <xdr:colOff>581024</xdr:colOff>
      <xdr:row>4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showGridLines="0" tabSelected="1" topLeftCell="A55" zoomScaleNormal="100" workbookViewId="0">
      <selection activeCell="A64" sqref="A64"/>
    </sheetView>
  </sheetViews>
  <sheetFormatPr baseColWidth="10" defaultColWidth="9.140625" defaultRowHeight="15" x14ac:dyDescent="0.25"/>
  <cols>
    <col min="1" max="1" width="42.42578125" customWidth="1"/>
    <col min="2" max="8" width="17.7109375" customWidth="1"/>
    <col min="9" max="9" width="12.5703125" customWidth="1"/>
    <col min="10" max="10" width="12.140625" customWidth="1"/>
    <col min="11" max="11" width="13.7109375" customWidth="1"/>
    <col min="12" max="12" width="14.140625" customWidth="1"/>
    <col min="13" max="13" width="13.85546875" customWidth="1"/>
    <col min="14" max="14" width="13.28515625" customWidth="1"/>
    <col min="15" max="15" width="16.28515625" customWidth="1"/>
  </cols>
  <sheetData>
    <row r="1" spans="1:13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3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3" ht="15.75" x14ac:dyDescent="0.25">
      <c r="A3" s="17"/>
      <c r="B3" s="17"/>
      <c r="C3" s="18"/>
      <c r="D3" s="18"/>
      <c r="E3" s="18"/>
      <c r="F3" s="18"/>
      <c r="G3" s="18"/>
      <c r="H3" s="18"/>
      <c r="I3" s="17"/>
      <c r="J3" s="17"/>
      <c r="K3" s="17"/>
    </row>
    <row r="4" spans="1:13" ht="15.75" x14ac:dyDescent="0.25">
      <c r="A4" s="17"/>
      <c r="B4" s="17"/>
      <c r="C4" s="18"/>
      <c r="D4" s="18"/>
      <c r="E4" s="18"/>
      <c r="F4" s="18"/>
      <c r="G4" s="18"/>
      <c r="H4" s="18"/>
      <c r="I4" s="17"/>
      <c r="J4" s="17"/>
      <c r="K4" s="17"/>
    </row>
    <row r="5" spans="1:13" ht="22.5" customHeight="1" x14ac:dyDescent="0.25">
      <c r="A5" s="51" t="s">
        <v>45</v>
      </c>
      <c r="B5" s="51"/>
      <c r="C5" s="51"/>
      <c r="D5" s="51"/>
      <c r="E5" s="51"/>
      <c r="F5" s="51"/>
      <c r="G5" s="51"/>
      <c r="H5" s="51"/>
      <c r="I5" s="17"/>
      <c r="J5" s="17"/>
      <c r="K5" s="17"/>
    </row>
    <row r="6" spans="1:13" ht="21" customHeight="1" x14ac:dyDescent="0.25">
      <c r="A6" s="59" t="s">
        <v>46</v>
      </c>
      <c r="B6" s="59"/>
      <c r="C6" s="59"/>
      <c r="D6" s="59"/>
      <c r="E6" s="59"/>
      <c r="F6" s="59"/>
      <c r="G6" s="59"/>
      <c r="H6" s="59"/>
      <c r="I6" s="17"/>
      <c r="J6" s="17"/>
      <c r="K6" s="17"/>
    </row>
    <row r="7" spans="1:13" ht="24.75" customHeight="1" x14ac:dyDescent="0.25">
      <c r="A7" s="58" t="s">
        <v>44</v>
      </c>
      <c r="B7" s="58"/>
      <c r="C7" s="58"/>
      <c r="D7" s="58"/>
      <c r="E7" s="58"/>
      <c r="F7" s="58"/>
      <c r="G7" s="58"/>
      <c r="H7" s="58"/>
      <c r="I7" s="19"/>
      <c r="J7" s="20"/>
      <c r="K7" s="17"/>
    </row>
    <row r="8" spans="1:13" ht="7.5" customHeight="1" x14ac:dyDescent="0.25">
      <c r="A8" s="30"/>
      <c r="B8" s="30"/>
      <c r="C8" s="30"/>
      <c r="D8" s="30"/>
      <c r="E8" s="41"/>
      <c r="F8" s="41"/>
      <c r="G8" s="44"/>
      <c r="H8" s="41"/>
      <c r="I8" s="31"/>
      <c r="J8" s="20"/>
      <c r="K8" s="17"/>
    </row>
    <row r="9" spans="1:13" ht="15.75" customHeight="1" x14ac:dyDescent="0.25">
      <c r="A9" s="56" t="s">
        <v>50</v>
      </c>
      <c r="B9" s="56"/>
      <c r="C9" s="56"/>
      <c r="D9" s="56"/>
      <c r="E9" s="56"/>
      <c r="F9" s="56"/>
      <c r="G9" s="56"/>
      <c r="H9" s="56"/>
      <c r="I9" s="29"/>
      <c r="J9" s="20"/>
      <c r="K9" s="17"/>
      <c r="L9" s="13"/>
    </row>
    <row r="10" spans="1:13" ht="15.75" customHeight="1" x14ac:dyDescent="0.25">
      <c r="A10" s="56" t="s">
        <v>47</v>
      </c>
      <c r="B10" s="56"/>
      <c r="C10" s="56"/>
      <c r="D10" s="56"/>
      <c r="E10" s="56"/>
      <c r="F10" s="56"/>
      <c r="G10" s="56"/>
      <c r="H10" s="56"/>
      <c r="I10" s="30"/>
      <c r="J10" s="20"/>
      <c r="K10" s="17"/>
    </row>
    <row r="11" spans="1:13" x14ac:dyDescent="0.25">
      <c r="A11" s="57" t="s">
        <v>48</v>
      </c>
      <c r="B11" s="57"/>
      <c r="C11" s="57"/>
      <c r="D11" s="57"/>
      <c r="E11" s="57"/>
      <c r="F11" s="57"/>
      <c r="G11" s="57"/>
      <c r="H11" s="57"/>
      <c r="I11" s="28"/>
      <c r="J11" s="20"/>
      <c r="K11" s="17"/>
      <c r="M11" s="16"/>
    </row>
    <row r="12" spans="1:13" ht="15.75" thickBot="1" x14ac:dyDescent="0.3">
      <c r="A12" s="27"/>
      <c r="B12" s="27"/>
      <c r="C12" s="27"/>
      <c r="D12" s="27"/>
      <c r="E12" s="42"/>
      <c r="F12" s="42"/>
      <c r="G12" s="45"/>
      <c r="H12" s="49"/>
      <c r="I12" s="27"/>
      <c r="J12" s="20"/>
      <c r="K12" s="17"/>
    </row>
    <row r="13" spans="1:13" ht="28.5" customHeight="1" thickBot="1" x14ac:dyDescent="0.3">
      <c r="A13" s="38" t="s">
        <v>0</v>
      </c>
      <c r="B13" s="39" t="s">
        <v>43</v>
      </c>
      <c r="C13" s="39" t="s">
        <v>42</v>
      </c>
      <c r="D13" s="40" t="s">
        <v>34</v>
      </c>
      <c r="E13" s="40" t="s">
        <v>51</v>
      </c>
      <c r="F13" s="40" t="s">
        <v>52</v>
      </c>
      <c r="G13" s="40" t="s">
        <v>54</v>
      </c>
      <c r="H13" s="40" t="s">
        <v>53</v>
      </c>
    </row>
    <row r="14" spans="1:13" x14ac:dyDescent="0.25">
      <c r="A14" s="22" t="s">
        <v>1</v>
      </c>
      <c r="B14" s="21">
        <v>195688996</v>
      </c>
      <c r="C14" s="35">
        <v>0</v>
      </c>
      <c r="D14" s="21">
        <v>10981119.880000001</v>
      </c>
      <c r="E14" s="35">
        <f>+E18</f>
        <v>13309194.899999999</v>
      </c>
      <c r="F14" s="35">
        <f>+F18</f>
        <v>13632308.689999999</v>
      </c>
      <c r="G14" s="35">
        <f>+G18</f>
        <v>12734866.560000002</v>
      </c>
      <c r="H14" s="35">
        <f>SUM(D14:G14)</f>
        <v>50657490.030000001</v>
      </c>
    </row>
    <row r="15" spans="1:13" ht="24.75" customHeight="1" x14ac:dyDescent="0.25">
      <c r="A15" s="23" t="s">
        <v>2</v>
      </c>
      <c r="B15" s="21">
        <v>195688996</v>
      </c>
      <c r="C15" s="21">
        <v>0</v>
      </c>
      <c r="D15" s="21">
        <v>10981119.880000001</v>
      </c>
      <c r="E15" s="35">
        <f>+E18</f>
        <v>13309194.899999999</v>
      </c>
      <c r="F15" s="35">
        <f>+F18</f>
        <v>13632308.689999999</v>
      </c>
      <c r="G15" s="35">
        <f>+G18</f>
        <v>12734866.560000002</v>
      </c>
      <c r="H15" s="35">
        <f t="shared" ref="H15:H52" si="0">SUM(D15:G15)</f>
        <v>50657490.030000001</v>
      </c>
    </row>
    <row r="16" spans="1:13" ht="19.5" customHeight="1" x14ac:dyDescent="0.25">
      <c r="A16" s="23" t="s">
        <v>3</v>
      </c>
      <c r="B16" s="21">
        <v>195688996</v>
      </c>
      <c r="C16" s="21">
        <v>0</v>
      </c>
      <c r="D16" s="21">
        <v>10981119.880000001</v>
      </c>
      <c r="E16" s="35">
        <f>+E18</f>
        <v>13309194.899999999</v>
      </c>
      <c r="F16" s="35">
        <f>+F18</f>
        <v>13632308.689999999</v>
      </c>
      <c r="G16" s="35">
        <f>+G18</f>
        <v>12734866.560000002</v>
      </c>
      <c r="H16" s="35">
        <f t="shared" si="0"/>
        <v>50657490.030000001</v>
      </c>
    </row>
    <row r="17" spans="1:8" ht="17.25" customHeight="1" x14ac:dyDescent="0.25">
      <c r="A17" s="23" t="s">
        <v>49</v>
      </c>
      <c r="B17" s="21">
        <v>195688996</v>
      </c>
      <c r="C17" s="21">
        <v>0</v>
      </c>
      <c r="D17" s="21">
        <v>10981119.880000001</v>
      </c>
      <c r="E17" s="35">
        <f>+E18</f>
        <v>13309194.899999999</v>
      </c>
      <c r="F17" s="35">
        <f>+F18</f>
        <v>13632308.689999999</v>
      </c>
      <c r="G17" s="35">
        <f>+G18</f>
        <v>12734866.560000002</v>
      </c>
      <c r="H17" s="35">
        <f t="shared" si="0"/>
        <v>50657490.030000001</v>
      </c>
    </row>
    <row r="18" spans="1:8" x14ac:dyDescent="0.25">
      <c r="A18" s="23" t="s">
        <v>4</v>
      </c>
      <c r="B18" s="21">
        <v>195688996</v>
      </c>
      <c r="C18" s="21">
        <v>0</v>
      </c>
      <c r="D18" s="21">
        <v>10981119.880000001</v>
      </c>
      <c r="E18" s="35">
        <f>+E19+E23+E33+E42+E44+E52</f>
        <v>13309194.899999999</v>
      </c>
      <c r="F18" s="35">
        <f>+F19+F23+F33+F42+F44+F52</f>
        <v>13632308.689999999</v>
      </c>
      <c r="G18" s="35">
        <f>+G19+G23+G33+G42+G44+G52</f>
        <v>12734866.560000002</v>
      </c>
      <c r="H18" s="35">
        <f t="shared" si="0"/>
        <v>50657490.030000001</v>
      </c>
    </row>
    <row r="19" spans="1:8" s="25" customFormat="1" x14ac:dyDescent="0.25">
      <c r="A19" s="24" t="s">
        <v>5</v>
      </c>
      <c r="B19" s="35">
        <v>151318996</v>
      </c>
      <c r="C19" s="35">
        <v>0</v>
      </c>
      <c r="D19" s="35">
        <v>10547535.460000001</v>
      </c>
      <c r="E19" s="35">
        <f>SUM(E20:E22)</f>
        <v>12442952.789999999</v>
      </c>
      <c r="F19" s="35">
        <f>SUM(F20:F22)</f>
        <v>11560513.07</v>
      </c>
      <c r="G19" s="35">
        <f>SUM(G20:G22)</f>
        <v>11003099.130000001</v>
      </c>
      <c r="H19" s="35">
        <f t="shared" si="0"/>
        <v>45554100.450000003</v>
      </c>
    </row>
    <row r="20" spans="1:8" x14ac:dyDescent="0.25">
      <c r="A20" s="23" t="s">
        <v>6</v>
      </c>
      <c r="B20" s="21">
        <v>125562000</v>
      </c>
      <c r="C20" s="21">
        <v>0</v>
      </c>
      <c r="D20" s="21">
        <v>9080436.8599999994</v>
      </c>
      <c r="E20" s="21">
        <v>9932637.6199999992</v>
      </c>
      <c r="F20" s="21">
        <v>9579318.7699999996</v>
      </c>
      <c r="G20" s="21">
        <v>9006796.8300000001</v>
      </c>
      <c r="H20" s="35">
        <f t="shared" si="0"/>
        <v>37599190.079999998</v>
      </c>
    </row>
    <row r="21" spans="1:8" ht="18.75" customHeight="1" x14ac:dyDescent="0.25">
      <c r="A21" s="23" t="s">
        <v>7</v>
      </c>
      <c r="B21" s="21">
        <v>9158126</v>
      </c>
      <c r="C21" s="21">
        <v>0</v>
      </c>
      <c r="D21" s="21">
        <v>83000</v>
      </c>
      <c r="E21" s="21">
        <f>83000+1029000</f>
        <v>1112000</v>
      </c>
      <c r="F21" s="21">
        <v>603000</v>
      </c>
      <c r="G21" s="21">
        <f>83000+540500</f>
        <v>623500</v>
      </c>
      <c r="H21" s="35">
        <f t="shared" si="0"/>
        <v>2421500</v>
      </c>
    </row>
    <row r="22" spans="1:8" ht="21.75" customHeight="1" x14ac:dyDescent="0.25">
      <c r="A22" s="23" t="s">
        <v>8</v>
      </c>
      <c r="B22" s="21">
        <v>16598870</v>
      </c>
      <c r="C22" s="21">
        <v>0</v>
      </c>
      <c r="D22" s="21">
        <v>1384098.6</v>
      </c>
      <c r="E22" s="21">
        <v>1398315.17</v>
      </c>
      <c r="F22" s="21">
        <v>1378194.3</v>
      </c>
      <c r="G22" s="21">
        <v>1372802.3</v>
      </c>
      <c r="H22" s="35">
        <f t="shared" si="0"/>
        <v>5533410.3700000001</v>
      </c>
    </row>
    <row r="23" spans="1:8" s="25" customFormat="1" x14ac:dyDescent="0.25">
      <c r="A23" s="24" t="s">
        <v>9</v>
      </c>
      <c r="B23" s="35">
        <v>14935000</v>
      </c>
      <c r="C23" s="35">
        <v>0</v>
      </c>
      <c r="D23" s="35">
        <v>433584.42</v>
      </c>
      <c r="E23" s="35">
        <f>SUM(E24:E32)</f>
        <v>701136.61</v>
      </c>
      <c r="F23" s="35">
        <f>SUM(F24:F32)</f>
        <v>856647.79</v>
      </c>
      <c r="G23" s="35">
        <f>SUM(G24:G32)</f>
        <v>834311.39000000013</v>
      </c>
      <c r="H23" s="35">
        <f t="shared" si="0"/>
        <v>2825680.21</v>
      </c>
    </row>
    <row r="24" spans="1:8" s="43" customFormat="1" x14ac:dyDescent="0.25">
      <c r="A24" s="23" t="s">
        <v>10</v>
      </c>
      <c r="B24" s="21">
        <v>5035000</v>
      </c>
      <c r="C24" s="21">
        <v>0</v>
      </c>
      <c r="D24" s="21">
        <v>433584.42</v>
      </c>
      <c r="E24" s="21">
        <f>40.07+161492.82+7371.6+247371.8+3259+6498</f>
        <v>426033.29000000004</v>
      </c>
      <c r="F24" s="21">
        <v>404521.13</v>
      </c>
      <c r="G24" s="21">
        <f>3259+259100.17+7575.05+258988.97+2.54</f>
        <v>528925.7300000001</v>
      </c>
      <c r="H24" s="35">
        <f t="shared" si="0"/>
        <v>1793064.5699999998</v>
      </c>
    </row>
    <row r="25" spans="1:8" ht="18" customHeight="1" x14ac:dyDescent="0.25">
      <c r="A25" s="23" t="s">
        <v>36</v>
      </c>
      <c r="B25" s="21">
        <v>300000</v>
      </c>
      <c r="C25" s="21">
        <v>0</v>
      </c>
      <c r="D25" s="21">
        <v>0</v>
      </c>
      <c r="E25" s="21">
        <v>0</v>
      </c>
      <c r="F25" s="21">
        <v>0</v>
      </c>
      <c r="G25" s="21"/>
      <c r="H25" s="35">
        <f t="shared" si="0"/>
        <v>0</v>
      </c>
    </row>
    <row r="26" spans="1:8" ht="19.5" customHeight="1" x14ac:dyDescent="0.25">
      <c r="A26" s="23" t="s">
        <v>11</v>
      </c>
      <c r="B26" s="21">
        <v>2500000</v>
      </c>
      <c r="C26" s="21">
        <v>0</v>
      </c>
      <c r="D26" s="8">
        <v>0</v>
      </c>
      <c r="E26" s="8">
        <v>158550</v>
      </c>
      <c r="F26" s="8">
        <v>426300</v>
      </c>
      <c r="G26" s="8">
        <v>214600</v>
      </c>
      <c r="H26" s="35">
        <f t="shared" si="0"/>
        <v>799450</v>
      </c>
    </row>
    <row r="27" spans="1:8" ht="16.5" customHeight="1" x14ac:dyDescent="0.25">
      <c r="A27" s="23" t="s">
        <v>37</v>
      </c>
      <c r="B27" s="21">
        <v>215000</v>
      </c>
      <c r="C27" s="21">
        <v>0</v>
      </c>
      <c r="D27" s="8">
        <v>0</v>
      </c>
      <c r="E27" s="8">
        <v>0</v>
      </c>
      <c r="F27" s="8">
        <v>0</v>
      </c>
      <c r="G27" s="8">
        <v>0</v>
      </c>
      <c r="H27" s="35">
        <f t="shared" si="0"/>
        <v>0</v>
      </c>
    </row>
    <row r="28" spans="1:8" x14ac:dyDescent="0.25">
      <c r="A28" s="23" t="s">
        <v>38</v>
      </c>
      <c r="B28" s="21">
        <v>200000</v>
      </c>
      <c r="C28" s="21">
        <v>0</v>
      </c>
      <c r="D28" s="8">
        <v>0</v>
      </c>
      <c r="E28" s="8">
        <v>0</v>
      </c>
      <c r="F28" s="8">
        <v>0</v>
      </c>
      <c r="G28" s="8">
        <v>64959</v>
      </c>
      <c r="H28" s="35">
        <f t="shared" si="0"/>
        <v>64959</v>
      </c>
    </row>
    <row r="29" spans="1:8" x14ac:dyDescent="0.25">
      <c r="A29" s="23" t="s">
        <v>25</v>
      </c>
      <c r="B29" s="21">
        <v>800000</v>
      </c>
      <c r="C29" s="21">
        <v>0</v>
      </c>
      <c r="D29" s="8">
        <v>0</v>
      </c>
      <c r="E29" s="8">
        <v>0</v>
      </c>
      <c r="F29" s="8">
        <v>0</v>
      </c>
      <c r="G29" s="8">
        <v>0</v>
      </c>
      <c r="H29" s="35">
        <f t="shared" si="0"/>
        <v>0</v>
      </c>
    </row>
    <row r="30" spans="1:8" ht="22.5" x14ac:dyDescent="0.25">
      <c r="A30" s="23" t="s">
        <v>12</v>
      </c>
      <c r="B30" s="21">
        <v>1850000</v>
      </c>
      <c r="C30" s="21">
        <v>0</v>
      </c>
      <c r="D30" s="8">
        <v>0</v>
      </c>
      <c r="E30" s="8">
        <v>51653.32</v>
      </c>
      <c r="F30" s="8">
        <v>25826.66</v>
      </c>
      <c r="G30" s="8">
        <v>25826.66</v>
      </c>
      <c r="H30" s="35">
        <f t="shared" si="0"/>
        <v>103306.64</v>
      </c>
    </row>
    <row r="31" spans="1:8" ht="22.5" x14ac:dyDescent="0.25">
      <c r="A31" s="23" t="s">
        <v>13</v>
      </c>
      <c r="B31" s="21">
        <v>2685000</v>
      </c>
      <c r="C31" s="21">
        <v>0</v>
      </c>
      <c r="D31" s="8">
        <v>0</v>
      </c>
      <c r="E31" s="8">
        <v>0</v>
      </c>
      <c r="F31" s="8">
        <v>0</v>
      </c>
      <c r="G31" s="8">
        <v>0</v>
      </c>
      <c r="H31" s="35">
        <f t="shared" si="0"/>
        <v>0</v>
      </c>
    </row>
    <row r="32" spans="1:8" x14ac:dyDescent="0.25">
      <c r="A32" s="23" t="s">
        <v>35</v>
      </c>
      <c r="B32" s="21">
        <v>1350000</v>
      </c>
      <c r="C32" s="21">
        <v>0</v>
      </c>
      <c r="D32" s="8">
        <v>0</v>
      </c>
      <c r="E32" s="8">
        <v>64900</v>
      </c>
      <c r="F32" s="8"/>
      <c r="G32" s="8"/>
      <c r="H32" s="35">
        <f t="shared" si="0"/>
        <v>64900</v>
      </c>
    </row>
    <row r="33" spans="1:8" s="25" customFormat="1" ht="19.5" customHeight="1" x14ac:dyDescent="0.25">
      <c r="A33" s="24" t="s">
        <v>14</v>
      </c>
      <c r="B33" s="35">
        <v>12085000</v>
      </c>
      <c r="C33" s="35">
        <v>0</v>
      </c>
      <c r="D33" s="10">
        <v>0</v>
      </c>
      <c r="E33" s="10">
        <f>SUM(E34:E41)</f>
        <v>165105.5</v>
      </c>
      <c r="F33" s="10">
        <f>SUM(F34:F41)</f>
        <v>289402.08</v>
      </c>
      <c r="G33" s="10">
        <f>SUM(G34:G41)</f>
        <v>897456.04</v>
      </c>
      <c r="H33" s="35">
        <f t="shared" si="0"/>
        <v>1351963.62</v>
      </c>
    </row>
    <row r="34" spans="1:8" s="25" customFormat="1" ht="19.5" customHeight="1" x14ac:dyDescent="0.25">
      <c r="A34" s="23" t="s">
        <v>15</v>
      </c>
      <c r="B34" s="21">
        <v>425000</v>
      </c>
      <c r="C34" s="35">
        <v>0</v>
      </c>
      <c r="D34" s="10">
        <v>0</v>
      </c>
      <c r="E34" s="10">
        <v>0</v>
      </c>
      <c r="F34" s="10">
        <v>0</v>
      </c>
      <c r="G34" s="10">
        <v>0</v>
      </c>
      <c r="H34" s="35">
        <f t="shared" si="0"/>
        <v>0</v>
      </c>
    </row>
    <row r="35" spans="1:8" ht="21.75" customHeight="1" x14ac:dyDescent="0.25">
      <c r="A35" s="23" t="s">
        <v>16</v>
      </c>
      <c r="B35" s="21">
        <v>625000</v>
      </c>
      <c r="C35" s="21">
        <v>0</v>
      </c>
      <c r="D35" s="8">
        <v>0</v>
      </c>
      <c r="E35" s="8">
        <v>0</v>
      </c>
      <c r="F35" s="8">
        <v>0</v>
      </c>
      <c r="G35" s="8">
        <v>0</v>
      </c>
      <c r="H35" s="35">
        <f t="shared" si="0"/>
        <v>0</v>
      </c>
    </row>
    <row r="36" spans="1:8" x14ac:dyDescent="0.25">
      <c r="A36" s="23" t="s">
        <v>17</v>
      </c>
      <c r="B36" s="21">
        <v>470000</v>
      </c>
      <c r="C36" s="21">
        <v>0</v>
      </c>
      <c r="D36" s="8">
        <v>0</v>
      </c>
      <c r="E36" s="8">
        <v>0</v>
      </c>
      <c r="F36" s="8">
        <v>0</v>
      </c>
      <c r="G36" s="8">
        <v>8650</v>
      </c>
      <c r="H36" s="35">
        <f t="shared" si="0"/>
        <v>8650</v>
      </c>
    </row>
    <row r="37" spans="1:8" ht="21.75" customHeight="1" x14ac:dyDescent="0.25">
      <c r="A37" s="23" t="s">
        <v>31</v>
      </c>
      <c r="B37" s="21">
        <v>55000</v>
      </c>
      <c r="C37" s="21">
        <v>0</v>
      </c>
      <c r="D37" s="8">
        <v>0</v>
      </c>
      <c r="E37" s="8">
        <v>0</v>
      </c>
      <c r="F37" s="8">
        <v>0</v>
      </c>
      <c r="G37" s="8">
        <v>0</v>
      </c>
      <c r="H37" s="35">
        <f t="shared" si="0"/>
        <v>0</v>
      </c>
    </row>
    <row r="38" spans="1:8" x14ac:dyDescent="0.25">
      <c r="A38" s="23" t="s">
        <v>18</v>
      </c>
      <c r="B38" s="21">
        <v>620000</v>
      </c>
      <c r="C38" s="21">
        <v>0</v>
      </c>
      <c r="D38" s="8">
        <v>0</v>
      </c>
      <c r="E38" s="8">
        <v>0</v>
      </c>
      <c r="F38" s="8">
        <v>0</v>
      </c>
      <c r="G38" s="8">
        <v>164964</v>
      </c>
      <c r="H38" s="35">
        <f t="shared" si="0"/>
        <v>164964</v>
      </c>
    </row>
    <row r="39" spans="1:8" ht="25.5" customHeight="1" x14ac:dyDescent="0.25">
      <c r="A39" s="23" t="s">
        <v>19</v>
      </c>
      <c r="B39" s="21">
        <v>920000</v>
      </c>
      <c r="C39" s="21">
        <v>0</v>
      </c>
      <c r="D39" s="8">
        <v>0</v>
      </c>
      <c r="E39" s="8">
        <v>0</v>
      </c>
      <c r="F39" s="8">
        <v>0</v>
      </c>
      <c r="G39" s="8">
        <v>0</v>
      </c>
      <c r="H39" s="35">
        <f t="shared" si="0"/>
        <v>0</v>
      </c>
    </row>
    <row r="40" spans="1:8" ht="27.75" customHeight="1" x14ac:dyDescent="0.25">
      <c r="A40" s="23" t="s">
        <v>20</v>
      </c>
      <c r="B40" s="21">
        <v>5125000</v>
      </c>
      <c r="C40" s="21">
        <v>0</v>
      </c>
      <c r="D40" s="8">
        <v>0</v>
      </c>
      <c r="E40" s="8">
        <v>165105.5</v>
      </c>
      <c r="F40" s="8"/>
      <c r="G40" s="8"/>
      <c r="H40" s="35">
        <f t="shared" si="0"/>
        <v>165105.5</v>
      </c>
    </row>
    <row r="41" spans="1:8" ht="34.5" customHeight="1" x14ac:dyDescent="0.25">
      <c r="A41" s="23" t="s">
        <v>21</v>
      </c>
      <c r="B41" s="21">
        <v>3845000</v>
      </c>
      <c r="C41" s="21">
        <v>0</v>
      </c>
      <c r="D41" s="8">
        <v>0</v>
      </c>
      <c r="E41" s="8">
        <v>0</v>
      </c>
      <c r="F41" s="8">
        <v>289402.08</v>
      </c>
      <c r="G41" s="8">
        <f>21240+380277.6+198734.42+123590.02</f>
        <v>723842.04</v>
      </c>
      <c r="H41" s="35">
        <f t="shared" si="0"/>
        <v>1013244.1200000001</v>
      </c>
    </row>
    <row r="42" spans="1:8" s="25" customFormat="1" ht="21.75" customHeight="1" x14ac:dyDescent="0.25">
      <c r="A42" s="24" t="s">
        <v>32</v>
      </c>
      <c r="B42" s="35">
        <v>2500000</v>
      </c>
      <c r="C42" s="35">
        <v>0</v>
      </c>
      <c r="D42" s="10">
        <v>0</v>
      </c>
      <c r="E42" s="10">
        <f>+E43</f>
        <v>0</v>
      </c>
      <c r="F42" s="10">
        <f>+F43</f>
        <v>0</v>
      </c>
      <c r="G42" s="10">
        <f>+G43</f>
        <v>0</v>
      </c>
      <c r="H42" s="35">
        <f t="shared" si="0"/>
        <v>0</v>
      </c>
    </row>
    <row r="43" spans="1:8" s="26" customFormat="1" ht="23.25" customHeight="1" x14ac:dyDescent="0.25">
      <c r="A43" s="23" t="s">
        <v>33</v>
      </c>
      <c r="B43" s="21">
        <v>2500000</v>
      </c>
      <c r="C43" s="35">
        <v>0</v>
      </c>
      <c r="D43" s="10">
        <v>0</v>
      </c>
      <c r="E43" s="10">
        <v>0</v>
      </c>
      <c r="F43" s="10">
        <v>0</v>
      </c>
      <c r="G43" s="10">
        <v>0</v>
      </c>
      <c r="H43" s="35">
        <f t="shared" si="0"/>
        <v>0</v>
      </c>
    </row>
    <row r="44" spans="1:8" s="14" customFormat="1" ht="34.5" customHeight="1" x14ac:dyDescent="0.25">
      <c r="A44" s="24" t="s">
        <v>22</v>
      </c>
      <c r="B44" s="35">
        <v>11850000</v>
      </c>
      <c r="C44" s="21">
        <v>0</v>
      </c>
      <c r="D44" s="8">
        <v>0</v>
      </c>
      <c r="E44" s="10">
        <f>SUM(E45:E51)</f>
        <v>0</v>
      </c>
      <c r="F44" s="10">
        <f>SUM(F45:F51)</f>
        <v>925745.75</v>
      </c>
      <c r="G44" s="10">
        <f>SUM(G45:G51)</f>
        <v>0</v>
      </c>
      <c r="H44" s="35">
        <f t="shared" si="0"/>
        <v>925745.75</v>
      </c>
    </row>
    <row r="45" spans="1:8" s="26" customFormat="1" ht="22.5" customHeight="1" x14ac:dyDescent="0.25">
      <c r="A45" s="23" t="s">
        <v>23</v>
      </c>
      <c r="B45" s="21">
        <v>2650000</v>
      </c>
      <c r="C45" s="35">
        <v>0</v>
      </c>
      <c r="D45" s="10">
        <v>0</v>
      </c>
      <c r="E45" s="10">
        <v>0</v>
      </c>
      <c r="F45" s="10">
        <v>0</v>
      </c>
      <c r="G45" s="10">
        <v>0</v>
      </c>
      <c r="H45" s="35">
        <f t="shared" si="0"/>
        <v>0</v>
      </c>
    </row>
    <row r="46" spans="1:8" s="14" customFormat="1" ht="21.75" customHeight="1" x14ac:dyDescent="0.25">
      <c r="A46" s="23" t="s">
        <v>41</v>
      </c>
      <c r="B46" s="21">
        <v>0</v>
      </c>
      <c r="C46" s="21">
        <v>0</v>
      </c>
      <c r="D46" s="8">
        <v>0</v>
      </c>
      <c r="E46" s="8">
        <v>0</v>
      </c>
      <c r="F46" s="8">
        <v>0</v>
      </c>
      <c r="G46" s="8">
        <v>0</v>
      </c>
      <c r="H46" s="35">
        <f t="shared" si="0"/>
        <v>0</v>
      </c>
    </row>
    <row r="47" spans="1:8" s="14" customFormat="1" ht="25.5" customHeight="1" x14ac:dyDescent="0.25">
      <c r="A47" s="23" t="s">
        <v>24</v>
      </c>
      <c r="B47" s="21">
        <v>3250000</v>
      </c>
      <c r="C47" s="21">
        <v>0</v>
      </c>
      <c r="D47" s="8">
        <v>0</v>
      </c>
      <c r="E47" s="8">
        <v>0</v>
      </c>
      <c r="F47" s="8">
        <v>925745.75</v>
      </c>
      <c r="G47" s="8"/>
      <c r="H47" s="35">
        <f t="shared" si="0"/>
        <v>925745.75</v>
      </c>
    </row>
    <row r="48" spans="1:8" s="14" customFormat="1" ht="27.75" customHeight="1" x14ac:dyDescent="0.25">
      <c r="A48" s="23" t="s">
        <v>26</v>
      </c>
      <c r="B48" s="21">
        <v>0</v>
      </c>
      <c r="C48" s="21">
        <v>0</v>
      </c>
      <c r="D48" s="8">
        <v>0</v>
      </c>
      <c r="E48" s="8">
        <v>0</v>
      </c>
      <c r="F48" s="8">
        <v>0</v>
      </c>
      <c r="G48" s="8">
        <v>0</v>
      </c>
      <c r="H48" s="35">
        <f t="shared" si="0"/>
        <v>0</v>
      </c>
    </row>
    <row r="49" spans="1:18" s="14" customFormat="1" ht="26.25" customHeight="1" x14ac:dyDescent="0.25">
      <c r="A49" s="23" t="s">
        <v>39</v>
      </c>
      <c r="B49" s="21">
        <v>5400000</v>
      </c>
      <c r="C49" s="21">
        <v>0</v>
      </c>
      <c r="D49" s="8">
        <v>0</v>
      </c>
      <c r="E49" s="8">
        <v>0</v>
      </c>
      <c r="F49" s="8">
        <v>0</v>
      </c>
      <c r="G49" s="8">
        <v>0</v>
      </c>
      <c r="H49" s="35">
        <f t="shared" si="0"/>
        <v>0</v>
      </c>
    </row>
    <row r="50" spans="1:18" ht="21.75" customHeight="1" x14ac:dyDescent="0.25">
      <c r="A50" s="23" t="s">
        <v>27</v>
      </c>
      <c r="B50" s="21">
        <v>50000</v>
      </c>
      <c r="C50" s="21">
        <v>0</v>
      </c>
      <c r="D50" s="8">
        <v>0</v>
      </c>
      <c r="E50" s="8">
        <v>0</v>
      </c>
      <c r="F50" s="8">
        <v>0</v>
      </c>
      <c r="G50" s="8">
        <v>0</v>
      </c>
      <c r="H50" s="35">
        <f t="shared" si="0"/>
        <v>0</v>
      </c>
    </row>
    <row r="51" spans="1:18" ht="22.5" x14ac:dyDescent="0.25">
      <c r="A51" s="23" t="s">
        <v>28</v>
      </c>
      <c r="B51" s="8">
        <v>500000</v>
      </c>
      <c r="C51" s="10">
        <v>0</v>
      </c>
      <c r="D51" s="8">
        <v>0</v>
      </c>
      <c r="E51" s="8">
        <v>0</v>
      </c>
      <c r="F51" s="8">
        <v>0</v>
      </c>
      <c r="G51" s="8">
        <v>0</v>
      </c>
      <c r="H51" s="35">
        <f t="shared" si="0"/>
        <v>0</v>
      </c>
    </row>
    <row r="52" spans="1:18" ht="23.25" customHeight="1" x14ac:dyDescent="0.25">
      <c r="A52" s="24" t="s">
        <v>29</v>
      </c>
      <c r="B52" s="35">
        <v>3000000</v>
      </c>
      <c r="C52" s="21">
        <v>0</v>
      </c>
      <c r="D52" s="8">
        <v>0</v>
      </c>
      <c r="E52" s="10">
        <f>+E53</f>
        <v>0</v>
      </c>
      <c r="F52" s="10">
        <f>+F53</f>
        <v>0</v>
      </c>
      <c r="G52" s="10">
        <f>+G53</f>
        <v>0</v>
      </c>
      <c r="H52" s="35">
        <f t="shared" si="0"/>
        <v>0</v>
      </c>
    </row>
    <row r="53" spans="1:18" ht="24" customHeight="1" thickBot="1" x14ac:dyDescent="0.3">
      <c r="A53" s="23" t="s">
        <v>30</v>
      </c>
      <c r="B53" s="21">
        <v>3000000</v>
      </c>
      <c r="C53" s="21">
        <v>0</v>
      </c>
      <c r="D53" s="8">
        <v>0</v>
      </c>
      <c r="E53" s="8">
        <v>0</v>
      </c>
      <c r="F53" s="8">
        <v>0</v>
      </c>
      <c r="G53" s="8">
        <v>0</v>
      </c>
      <c r="H53" s="35">
        <f>SUM(D53:G53)</f>
        <v>0</v>
      </c>
    </row>
    <row r="54" spans="1:18" s="25" customFormat="1" ht="18" customHeight="1" thickBot="1" x14ac:dyDescent="0.3">
      <c r="A54" s="36" t="s">
        <v>1</v>
      </c>
      <c r="B54" s="37">
        <f>+B52+B44+B33+B23+B19+B42</f>
        <v>195688996</v>
      </c>
      <c r="C54" s="37">
        <f t="shared" ref="C54:H54" si="1">+C52+C44+C33+C23+C19+C42</f>
        <v>0</v>
      </c>
      <c r="D54" s="37">
        <f t="shared" si="1"/>
        <v>10981119.880000001</v>
      </c>
      <c r="E54" s="37">
        <f t="shared" si="1"/>
        <v>13309194.899999999</v>
      </c>
      <c r="F54" s="37">
        <f t="shared" si="1"/>
        <v>13632308.690000001</v>
      </c>
      <c r="G54" s="37">
        <f t="shared" ref="G54" si="2">+G52+G44+G33+G23+G19+G42</f>
        <v>12734866.560000001</v>
      </c>
      <c r="H54" s="37">
        <f t="shared" si="1"/>
        <v>50657490.030000001</v>
      </c>
      <c r="I54" s="10"/>
    </row>
    <row r="55" spans="1:18" x14ac:dyDescent="0.25">
      <c r="A55" s="9"/>
      <c r="B55" s="10"/>
      <c r="C55" s="21"/>
      <c r="D55" s="11"/>
      <c r="E55" s="11"/>
      <c r="F55" s="11"/>
      <c r="G55" s="11"/>
      <c r="H55" s="11"/>
      <c r="I55" s="8"/>
    </row>
    <row r="56" spans="1:18" ht="21" customHeight="1" x14ac:dyDescent="0.25">
      <c r="A56" s="9"/>
      <c r="B56" s="10"/>
      <c r="C56" s="11"/>
      <c r="D56" s="11"/>
      <c r="E56" s="11"/>
      <c r="F56" s="11"/>
      <c r="G56" s="11"/>
      <c r="H56" s="11"/>
    </row>
    <row r="57" spans="1:18" ht="21" customHeight="1" x14ac:dyDescent="0.25">
      <c r="A57" s="9"/>
      <c r="B57" s="10"/>
      <c r="C57" s="11"/>
      <c r="D57" s="11"/>
      <c r="E57" s="11"/>
      <c r="F57" s="11"/>
      <c r="G57" s="11"/>
      <c r="H57" s="11"/>
    </row>
    <row r="58" spans="1:18" ht="21" customHeight="1" x14ac:dyDescent="0.25">
      <c r="A58" s="9"/>
      <c r="B58" s="10"/>
      <c r="C58" s="11"/>
      <c r="D58" s="11"/>
      <c r="E58" s="11"/>
      <c r="F58" s="11"/>
      <c r="G58" s="11"/>
      <c r="H58" s="11"/>
    </row>
    <row r="59" spans="1:18" ht="21" customHeight="1" x14ac:dyDescent="0.25">
      <c r="A59" s="9"/>
      <c r="B59" s="10"/>
      <c r="C59" s="11"/>
      <c r="D59" s="11"/>
      <c r="E59" s="11"/>
      <c r="F59" s="11"/>
      <c r="G59" s="11"/>
      <c r="H59" s="11"/>
    </row>
    <row r="60" spans="1:18" x14ac:dyDescent="0.25">
      <c r="A60" s="32"/>
      <c r="B60" s="10"/>
      <c r="C60" s="11"/>
      <c r="D60" s="11"/>
      <c r="E60" s="11"/>
      <c r="F60" s="11"/>
      <c r="G60" s="11"/>
      <c r="H60" s="11"/>
      <c r="I60" s="12"/>
      <c r="J60" s="12"/>
      <c r="K60" s="12"/>
      <c r="L60" s="12"/>
      <c r="M60" s="15"/>
      <c r="N60" s="15"/>
    </row>
    <row r="61" spans="1:18" ht="17.25" customHeight="1" x14ac:dyDescent="0.25">
      <c r="A61" s="9"/>
      <c r="B61" s="10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5"/>
      <c r="N61" s="15"/>
      <c r="R61" s="8"/>
    </row>
    <row r="62" spans="1:18" ht="22.5" customHeight="1" x14ac:dyDescent="0.25">
      <c r="A62" s="50" t="s">
        <v>55</v>
      </c>
      <c r="B62" s="52" t="s">
        <v>56</v>
      </c>
      <c r="C62" s="52"/>
      <c r="D62" s="52"/>
      <c r="E62" s="48"/>
      <c r="F62" s="55" t="s">
        <v>57</v>
      </c>
      <c r="G62" s="55"/>
      <c r="H62" s="12"/>
      <c r="I62" s="12"/>
      <c r="J62" s="12"/>
      <c r="K62" s="15"/>
      <c r="L62" s="15"/>
      <c r="M62" s="8"/>
      <c r="N62" s="8"/>
      <c r="O62" s="8"/>
      <c r="P62" s="8"/>
    </row>
    <row r="63" spans="1:18" ht="13.5" customHeight="1" x14ac:dyDescent="0.25">
      <c r="A63" s="33" t="s">
        <v>58</v>
      </c>
      <c r="B63" s="53" t="s">
        <v>59</v>
      </c>
      <c r="C63" s="53"/>
      <c r="D63" s="53"/>
      <c r="E63" s="46"/>
      <c r="F63" s="53" t="s">
        <v>60</v>
      </c>
      <c r="G63" s="53"/>
      <c r="H63" s="15"/>
      <c r="I63" s="15"/>
      <c r="J63" s="8"/>
      <c r="K63" s="8"/>
      <c r="L63" s="8"/>
      <c r="M63" s="8"/>
    </row>
    <row r="64" spans="1:18" ht="18" customHeight="1" x14ac:dyDescent="0.25">
      <c r="A64" s="34" t="s">
        <v>61</v>
      </c>
      <c r="B64" s="54" t="s">
        <v>62</v>
      </c>
      <c r="C64" s="54"/>
      <c r="D64" s="54"/>
      <c r="E64" s="47"/>
      <c r="F64" s="54" t="s">
        <v>63</v>
      </c>
      <c r="G64" s="54"/>
      <c r="H64" s="15"/>
      <c r="I64" s="15"/>
      <c r="J64" s="8"/>
      <c r="K64" s="8"/>
      <c r="L64" s="8"/>
      <c r="M64" s="8"/>
    </row>
    <row r="65" spans="1:18" ht="18" customHeight="1" x14ac:dyDescent="0.25">
      <c r="A65" s="34"/>
      <c r="B65" s="54"/>
      <c r="C65" s="54"/>
      <c r="D65" s="54"/>
      <c r="E65" s="47"/>
      <c r="F65" s="54"/>
      <c r="G65" s="54"/>
      <c r="H65" s="54"/>
      <c r="I65" s="15"/>
      <c r="J65" s="15"/>
      <c r="K65" s="8"/>
      <c r="L65" s="8"/>
      <c r="M65" s="8"/>
      <c r="N65" s="8"/>
    </row>
    <row r="66" spans="1:18" x14ac:dyDescent="0.25">
      <c r="C66" s="1"/>
      <c r="I66" s="15"/>
      <c r="J66" s="15"/>
      <c r="K66" s="8"/>
      <c r="L66" s="8"/>
      <c r="M66" s="8"/>
      <c r="N66" s="8"/>
    </row>
    <row r="67" spans="1:18" x14ac:dyDescent="0.25">
      <c r="A67" s="2"/>
      <c r="B67" s="2"/>
      <c r="C67" s="2"/>
      <c r="D67" s="2"/>
      <c r="E67" s="2"/>
      <c r="F67" s="2"/>
      <c r="G67" s="2"/>
      <c r="H67" s="2"/>
      <c r="I67" s="5"/>
      <c r="J67" s="15"/>
      <c r="K67" s="15"/>
      <c r="L67" s="8"/>
      <c r="M67" s="8"/>
      <c r="N67" s="8"/>
      <c r="O67" s="8"/>
    </row>
    <row r="68" spans="1:18" x14ac:dyDescent="0.25">
      <c r="J68" s="15"/>
      <c r="K68" s="15"/>
      <c r="L68" s="8"/>
      <c r="M68" s="8"/>
      <c r="N68" s="8"/>
      <c r="O68" s="8"/>
    </row>
    <row r="69" spans="1:18" ht="21.75" customHeight="1" x14ac:dyDescent="0.25">
      <c r="K69" s="15"/>
      <c r="L69" s="15"/>
      <c r="M69" s="8"/>
      <c r="N69" s="8"/>
      <c r="O69" s="8"/>
      <c r="P69" s="8"/>
    </row>
    <row r="70" spans="1:18" x14ac:dyDescent="0.25">
      <c r="M70" s="15"/>
      <c r="N70" s="15"/>
      <c r="O70" s="8"/>
      <c r="P70" s="8"/>
      <c r="Q70" s="8"/>
      <c r="R70" s="8"/>
    </row>
    <row r="71" spans="1:18" x14ac:dyDescent="0.25">
      <c r="M71" s="15"/>
      <c r="N71" s="15"/>
      <c r="O71" s="8"/>
      <c r="P71" s="8"/>
      <c r="Q71" s="8"/>
      <c r="R71" s="8"/>
    </row>
    <row r="72" spans="1:18" ht="16.5" customHeight="1" x14ac:dyDescent="0.25">
      <c r="M72" s="15"/>
      <c r="N72" s="15"/>
      <c r="O72" s="8"/>
      <c r="P72" s="8"/>
      <c r="Q72" s="8"/>
      <c r="R72" s="8"/>
    </row>
    <row r="73" spans="1:18" x14ac:dyDescent="0.25">
      <c r="M73" s="15"/>
      <c r="N73" s="15"/>
      <c r="O73" s="8"/>
      <c r="P73" s="8"/>
      <c r="Q73" s="8"/>
      <c r="R73" s="8"/>
    </row>
    <row r="74" spans="1:18" x14ac:dyDescent="0.25">
      <c r="A74" s="3"/>
      <c r="B74" s="2"/>
      <c r="C74" s="2"/>
      <c r="D74" s="4"/>
      <c r="E74" s="4"/>
      <c r="F74" s="4"/>
      <c r="G74" s="4"/>
      <c r="H74" s="4"/>
      <c r="M74" s="15"/>
      <c r="N74" s="15"/>
      <c r="O74" s="8"/>
      <c r="P74" s="8"/>
      <c r="Q74" s="8"/>
      <c r="R74" s="8"/>
    </row>
    <row r="75" spans="1:18" x14ac:dyDescent="0.25">
      <c r="A75" s="2"/>
      <c r="B75" s="2"/>
      <c r="C75" s="2"/>
      <c r="D75" s="2"/>
      <c r="E75" s="2"/>
      <c r="F75" s="2"/>
      <c r="G75" s="2"/>
      <c r="H75" s="2"/>
      <c r="M75" s="15"/>
      <c r="N75" s="15"/>
      <c r="O75" s="8"/>
      <c r="P75" s="8"/>
      <c r="Q75" s="8"/>
      <c r="R75" s="8"/>
    </row>
    <row r="76" spans="1:18" x14ac:dyDescent="0.25">
      <c r="A76" s="2"/>
      <c r="B76" s="2"/>
      <c r="C76" s="2"/>
      <c r="D76" s="2"/>
      <c r="E76" s="2"/>
      <c r="F76" s="2"/>
      <c r="G76" s="2"/>
      <c r="H76" s="2"/>
      <c r="M76" s="15"/>
      <c r="N76" s="15"/>
      <c r="O76" s="8"/>
      <c r="P76" s="8"/>
      <c r="Q76" s="8"/>
      <c r="R76" s="8"/>
    </row>
    <row r="77" spans="1:18" ht="36" customHeight="1" x14ac:dyDescent="0.25">
      <c r="A77" s="7"/>
      <c r="B77" s="2"/>
      <c r="C77" s="2"/>
      <c r="M77" s="15"/>
      <c r="N77" s="15"/>
      <c r="O77" s="8"/>
      <c r="P77" s="8"/>
      <c r="Q77" s="8"/>
      <c r="R77" s="8"/>
    </row>
    <row r="78" spans="1:18" x14ac:dyDescent="0.25">
      <c r="A78" s="6"/>
      <c r="B78" s="2"/>
      <c r="C78" s="2"/>
      <c r="M78" s="12"/>
      <c r="N78" s="15"/>
      <c r="O78" s="8"/>
      <c r="P78" s="8"/>
      <c r="Q78" s="8"/>
    </row>
    <row r="79" spans="1:18" x14ac:dyDescent="0.25">
      <c r="A79" s="5"/>
      <c r="B79" s="2"/>
      <c r="C79" s="2"/>
      <c r="N79" s="12"/>
    </row>
    <row r="80" spans="1:18" x14ac:dyDescent="0.25">
      <c r="A80" s="2"/>
      <c r="B80" s="2"/>
      <c r="C80" s="2"/>
      <c r="D80" s="2"/>
      <c r="E80" s="2"/>
      <c r="F80" s="2"/>
      <c r="G80" s="2"/>
      <c r="H80" s="2"/>
    </row>
    <row r="82" spans="10:10" x14ac:dyDescent="0.25">
      <c r="J82" t="s">
        <v>40</v>
      </c>
    </row>
    <row r="89" spans="10:10" ht="15.75" customHeight="1" x14ac:dyDescent="0.25"/>
  </sheetData>
  <mergeCells count="14">
    <mergeCell ref="A5:H5"/>
    <mergeCell ref="B63:D63"/>
    <mergeCell ref="B64:D64"/>
    <mergeCell ref="B65:D65"/>
    <mergeCell ref="F65:H65"/>
    <mergeCell ref="A10:H10"/>
    <mergeCell ref="A11:H11"/>
    <mergeCell ref="A7:H7"/>
    <mergeCell ref="A6:H6"/>
    <mergeCell ref="A9:H9"/>
    <mergeCell ref="B62:D62"/>
    <mergeCell ref="F62:G62"/>
    <mergeCell ref="F63:G63"/>
    <mergeCell ref="F64:G64"/>
  </mergeCells>
  <pageMargins left="0.23622047244094491" right="0.23622047244094491" top="0.74803149606299213" bottom="0.74803149606299213" header="0.31496062992125984" footer="0.31496062992125984"/>
  <pageSetup scale="79" orientation="landscape" r:id="rId1"/>
  <rowBreaks count="2" manualBreakCount="2">
    <brk id="36" max="6" man="1"/>
    <brk id="6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Yessica Capellan</cp:lastModifiedBy>
  <cp:lastPrinted>2022-05-06T16:11:04Z</cp:lastPrinted>
  <dcterms:created xsi:type="dcterms:W3CDTF">2018-04-17T18:57:16Z</dcterms:created>
  <dcterms:modified xsi:type="dcterms:W3CDTF">2022-05-06T16:18:29Z</dcterms:modified>
</cp:coreProperties>
</file>